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RESULTADOS\2024\Q4 2024\DEFINITIVOS\"/>
    </mc:Choice>
  </mc:AlternateContent>
  <xr:revisionPtr revIDLastSave="0" documentId="13_ncr:1_{9810E870-6819-4934-915C-04B00C4773D4}" xr6:coauthVersionLast="47" xr6:coauthVersionMax="47" xr10:uidLastSave="{00000000-0000-0000-0000-000000000000}"/>
  <bookViews>
    <workbookView xWindow="-270" yWindow="-16320" windowWidth="29040" windowHeight="1584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Quarterly Results" sheetId="11" r:id="rId7"/>
    <sheet name="Sources &amp; Uses"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2" l="1"/>
  <c r="F19" i="12"/>
  <c r="E19" i="12"/>
  <c r="D19" i="12"/>
  <c r="C19" i="12"/>
  <c r="B19" i="12"/>
  <c r="G34" i="12"/>
  <c r="F34" i="12"/>
  <c r="E34" i="12"/>
  <c r="D34" i="12"/>
  <c r="C34" i="12"/>
  <c r="B34" i="12"/>
  <c r="C19" i="5"/>
  <c r="B19" i="5"/>
  <c r="D22" i="5"/>
  <c r="C22" i="5"/>
  <c r="B22" i="5"/>
  <c r="D47" i="7"/>
  <c r="C47" i="7"/>
  <c r="B30" i="5" l="1"/>
  <c r="C30" i="5"/>
  <c r="D19" i="5"/>
  <c r="B47" i="7"/>
  <c r="D30" i="5" l="1"/>
  <c r="B6" i="5"/>
  <c r="C6" i="10" l="1"/>
  <c r="B6" i="9"/>
  <c r="C6" i="3"/>
  <c r="A6" i="1"/>
</calcChain>
</file>

<file path=xl/sharedStrings.xml><?xml version="1.0" encoding="utf-8"?>
<sst xmlns="http://schemas.openxmlformats.org/spreadsheetml/2006/main" count="374" uniqueCount="175">
  <si>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</si>
  <si>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</si>
  <si>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</si>
  <si>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</si>
  <si>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</si>
  <si>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</si>
  <si>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</si>
  <si>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</si>
  <si>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</si>
  <si>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</si>
  <si>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</si>
  <si>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</si>
  <si>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</si>
  <si>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</si>
  <si>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</si>
  <si>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</si>
  <si>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</si>
  <si>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</si>
  <si>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</si>
  <si>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</si>
  <si>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</si>
  <si>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</si>
  <si>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</si>
  <si>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</si>
  <si>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</si>
  <si>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</si>
  <si>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</si>
  <si>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</si>
  <si>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</si>
  <si>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</si>
  <si>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</si>
  <si>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</si>
  <si>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</si>
  <si>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</si>
  <si>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</si>
  <si>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</si>
  <si>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</si>
  <si>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</si>
  <si>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</si>
  <si>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</si>
  <si>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</si>
  <si>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</si>
  <si>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</si>
  <si>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</si>
  <si>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</si>
  <si>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</si>
  <si>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</si>
  <si>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</si>
  <si>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</si>
  <si>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</si>
  <si>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</si>
  <si>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</si>
  <si>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</si>
  <si>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</si>
  <si>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</si>
  <si>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</si>
  <si>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</si>
  <si>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</si>
  <si>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</si>
  <si>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</si>
  <si>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</si>
  <si>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</si>
  <si>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</si>
  <si>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</si>
  <si>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</si>
  <si>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</si>
  <si>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</si>
  <si>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</si>
  <si>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</si>
  <si>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</si>
  <si>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</si>
  <si>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</si>
  <si>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</si>
  <si>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</si>
  <si>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</si>
  <si>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</si>
  <si>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</si>
  <si>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</si>
  <si>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</si>
  <si>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</si>
  <si>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</si>
  <si>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</si>
  <si>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</si>
  <si>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</si>
  <si>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</si>
  <si>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</si>
  <si>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</si>
  <si>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</si>
  <si>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</si>
  <si>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</si>
  <si>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</si>
  <si>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</si>
  <si>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</si>
  <si>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</si>
  <si>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</si>
  <si>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</si>
  <si>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</si>
  <si>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</si>
  <si>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</si>
  <si>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</si>
  <si>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</si>
  <si>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</si>
  <si>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</si>
  <si>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</si>
  <si>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</si>
  <si>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</si>
  <si>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</si>
  <si>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Increasing/Decreasing net debt</t>
  </si>
  <si>
    <t>Assets held for disposal</t>
  </si>
  <si>
    <t xml:space="preserve">Electricity Production and Customers </t>
  </si>
  <si>
    <t>ELECTRICITY PRODUCTION AND CUSTOMERS BUSINESS</t>
  </si>
  <si>
    <t>Other Non Current payables</t>
  </si>
  <si>
    <t>Networks</t>
  </si>
  <si>
    <t>RoW</t>
  </si>
  <si>
    <t xml:space="preserve">Quarterly Profit &amp; Loss </t>
  </si>
  <si>
    <t>(No Auditada)</t>
  </si>
  <si>
    <t>x</t>
  </si>
  <si>
    <t>Liabilities related to assets held for disposal</t>
  </si>
  <si>
    <t xml:space="preserve"> JAN-MAR 2023</t>
  </si>
  <si>
    <t xml:space="preserve"> APR-JUN 2023</t>
  </si>
  <si>
    <t xml:space="preserve"> FFO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</si>
  <si>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</si>
  <si>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</si>
  <si>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Corporate &amp; Adjustments (*)</t>
  </si>
  <si>
    <t>SPAIN (*)</t>
  </si>
  <si>
    <t>Results by Country</t>
  </si>
  <si>
    <t>Personnel</t>
  </si>
  <si>
    <t>In house work on fixed assets</t>
  </si>
  <si>
    <t>External services</t>
  </si>
  <si>
    <t>Other operating results</t>
  </si>
  <si>
    <t>December
2023</t>
  </si>
  <si>
    <t xml:space="preserve"> INGRESOS</t>
  </si>
  <si>
    <t xml:space="preserve"> APROVISIONAMIENTOS</t>
  </si>
  <si>
    <t>MARGEN BRUTO</t>
  </si>
  <si>
    <t>GASTO OPERATIVO NETO</t>
  </si>
  <si>
    <t xml:space="preserve">     Personal</t>
  </si>
  <si>
    <t xml:space="preserve">     Trabajos para el inmovilizado</t>
  </si>
  <si>
    <t xml:space="preserve">     Servicio exterior</t>
  </si>
  <si>
    <t xml:space="preserve">     Otros resultados de explotación</t>
  </si>
  <si>
    <t>TRIBUTOS</t>
  </si>
  <si>
    <t xml:space="preserve"> AMORTIZACIONES y PROVISIONES</t>
  </si>
  <si>
    <t>EBIT</t>
  </si>
  <si>
    <t>Gastos Financieros</t>
  </si>
  <si>
    <t>Ingresos Financieros</t>
  </si>
  <si>
    <t>RDO. FINANCIERO</t>
  </si>
  <si>
    <t xml:space="preserve"> RDO. SOCIEDADES MÉTODO DE PARTICIPACIÓN</t>
  </si>
  <si>
    <t>BAI</t>
  </si>
  <si>
    <t xml:space="preserve"> Impuesto sobre sociedades</t>
  </si>
  <si>
    <t xml:space="preserve"> Minoritarios</t>
  </si>
  <si>
    <t>BENEFICIO NETO</t>
  </si>
  <si>
    <t>December 2023</t>
  </si>
  <si>
    <t>OCT-DIC 2023</t>
  </si>
  <si>
    <t>December
2024</t>
  </si>
  <si>
    <t>December 2024</t>
  </si>
  <si>
    <t xml:space="preserve"> JAN-MAR 2024</t>
  </si>
  <si>
    <t xml:space="preserve"> APR-JUN 2024</t>
  </si>
  <si>
    <t xml:space="preserve"> JUL-SEP 
2024</t>
  </si>
  <si>
    <t>OCT-DIC 2024</t>
  </si>
  <si>
    <t xml:space="preserve"> JUL-SEP 2023</t>
  </si>
  <si>
    <t>Minorities (+)</t>
  </si>
  <si>
    <t>Depreciation and amorisation charges and provisions (+)</t>
  </si>
  <si>
    <t>Revenue to be distributed</t>
  </si>
  <si>
    <t>Results of companies accounted for using the equity method</t>
  </si>
  <si>
    <t>Dividends on companies accounted using the equity method</t>
  </si>
  <si>
    <t>Financial revision of provision</t>
  </si>
  <si>
    <t xml:space="preserve"> Deductibility of goodwill for tax purposes </t>
  </si>
  <si>
    <t>Other adjustments P&amp;L (+)</t>
  </si>
  <si>
    <t>Total Cash Flow allocations:</t>
  </si>
  <si>
    <t>Non core Divestments</t>
  </si>
  <si>
    <t xml:space="preserve">Treasury stock </t>
  </si>
  <si>
    <t>Consolidated perimeter</t>
  </si>
  <si>
    <t>Transactions w/minorities</t>
  </si>
  <si>
    <t>Translations differences</t>
  </si>
  <si>
    <t>Var</t>
  </si>
  <si>
    <t>Gross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</si>
</sst>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0.0"/>
    <numFmt numFmtId="173" formatCode="[$-C0A]mmm\-yy;@"/>
    <numFmt numFmtId="174" formatCode="#,##0.0;\(#,##0.0\);&quot;-&quot;"/>
  </numFmts>
  <fonts count="38" x14ac:knownFonts="1">
    <font>
      <sz val="10"/>
      <color theme="1"/>
      <name val="Arial"/>
      <family val="2"/>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sz val="10"/>
      <color theme="1"/>
      <name val="IberPangea"/>
      <family val="2"/>
    </font>
    <font>
      <b/>
      <i/>
      <sz val="14"/>
      <color rgb="FF008000"/>
      <name val="IberPangea"/>
      <family val="2"/>
    </font>
    <font>
      <b/>
      <i/>
      <sz val="14"/>
      <color indexed="55"/>
      <name val="IberPangea"/>
      <family val="2"/>
    </font>
    <font>
      <sz val="10"/>
      <color rgb="FF000000"/>
      <name val="IberPangea"/>
      <family val="2"/>
    </font>
    <font>
      <sz val="10"/>
      <name val="IberPangea"/>
      <family val="2"/>
    </font>
    <font>
      <sz val="10"/>
      <color rgb="FF008000"/>
      <name val="IberPangea"/>
      <family val="2"/>
    </font>
    <font>
      <b/>
      <sz val="10"/>
      <color rgb="FFFFFFFF"/>
      <name val="IberPangea"/>
      <family val="2"/>
    </font>
    <font>
      <i/>
      <sz val="10"/>
      <color rgb="FF000000"/>
      <name val="IberPangea"/>
      <family val="2"/>
    </font>
    <font>
      <sz val="10"/>
      <color rgb="FFFFFFFF"/>
      <name val="IberPangea"/>
      <family val="2"/>
    </font>
    <font>
      <b/>
      <sz val="10"/>
      <name val="IberPangea"/>
      <family val="2"/>
    </font>
    <font>
      <b/>
      <sz val="10"/>
      <color theme="1"/>
      <name val="IberPangea"/>
      <family val="2"/>
    </font>
    <font>
      <b/>
      <sz val="10"/>
      <color theme="0"/>
      <name val="IberPangea"/>
      <family val="2"/>
    </font>
    <font>
      <b/>
      <sz val="10"/>
      <color rgb="FF000000"/>
      <name val="IberPangea"/>
      <family val="2"/>
    </font>
    <font>
      <i/>
      <sz val="9"/>
      <name val="IberPangea"/>
      <family val="2"/>
    </font>
    <font>
      <sz val="9"/>
      <name val="IberPangea"/>
      <family val="2"/>
    </font>
    <font>
      <b/>
      <sz val="9"/>
      <color rgb="FFFFFFFF"/>
      <name val="IberPangea"/>
      <family val="2"/>
    </font>
    <font>
      <b/>
      <sz val="9"/>
      <name val="IberPangea"/>
      <family val="2"/>
    </font>
    <font>
      <b/>
      <i/>
      <sz val="14"/>
      <color indexed="17"/>
      <name val="IberPangea"/>
      <family val="2"/>
    </font>
    <font>
      <b/>
      <sz val="10"/>
      <color indexed="9"/>
      <name val="IberPangea"/>
      <family val="2"/>
    </font>
    <font>
      <i/>
      <sz val="10"/>
      <name val="IberPangea"/>
      <family val="2"/>
    </font>
    <font>
      <sz val="8"/>
      <name val="IberPangea"/>
      <family val="2"/>
    </font>
    <font>
      <b/>
      <sz val="8"/>
      <name val="IberPangea"/>
      <family val="2"/>
    </font>
    <font>
      <b/>
      <i/>
      <sz val="14"/>
      <color indexed="9"/>
      <name val="IberPangea"/>
      <family val="2"/>
    </font>
    <font>
      <b/>
      <sz val="12"/>
      <color indexed="9"/>
      <name val="IberPangea"/>
      <family val="2"/>
    </font>
    <font>
      <b/>
      <i/>
      <sz val="10"/>
      <color rgb="FF008000"/>
      <name val="IberPangea"/>
      <family val="2"/>
    </font>
    <font>
      <b/>
      <i/>
      <sz val="10"/>
      <color indexed="55"/>
      <name val="IberPangea"/>
      <family val="2"/>
    </font>
    <font>
      <b/>
      <i/>
      <sz val="10"/>
      <color rgb="FF00A443"/>
      <name val="IberPangea"/>
      <family val="2"/>
    </font>
    <font>
      <b/>
      <sz val="10"/>
      <color rgb="FF00A443"/>
      <name val="IberPangea"/>
      <family val="2"/>
    </font>
    <font>
      <b/>
      <i/>
      <sz val="12"/>
      <color rgb="FF00A443"/>
      <name val="IberPangea"/>
      <family val="2"/>
    </font>
    <font>
      <sz val="12"/>
      <color rgb="FF00A443"/>
      <name val="IberPangea"/>
      <family val="2"/>
    </font>
    <font>
      <b/>
      <sz val="12"/>
      <color rgb="FF00A443"/>
      <name val="IberPangea"/>
      <family val="2"/>
    </font>
    <font>
      <i/>
      <sz val="10"/>
      <color theme="1"/>
      <name val="IberPangea"/>
      <family val="2"/>
    </font>
  </fonts>
  <fills count="10">
    <fill>
      <patternFill patternType="none"/>
    </fill>
    <fill>
      <patternFill patternType="gray125"/>
    </fill>
    <fill>
      <patternFill patternType="solid">
        <fgColor indexed="9"/>
        <bgColor indexed="64"/>
      </patternFill>
    </fill>
    <fill>
      <patternFill patternType="solid">
        <fgColor indexed="9"/>
        <bgColor theme="0"/>
      </patternFill>
    </fill>
    <fill>
      <patternFill patternType="solid">
        <fgColor rgb="FFFFFFFF"/>
        <bgColor rgb="FFFFFFFF"/>
      </patternFill>
    </fill>
    <fill>
      <patternFill patternType="solid">
        <fgColor rgb="FFFFFFFF"/>
        <bgColor rgb="FF000000"/>
      </patternFill>
    </fill>
    <fill>
      <patternFill patternType="solid">
        <fgColor theme="0"/>
        <bgColor theme="0"/>
      </patternFill>
    </fill>
    <fill>
      <patternFill patternType="solid">
        <fgColor theme="0"/>
        <bgColor indexed="64"/>
      </patternFill>
    </fill>
    <fill>
      <patternFill patternType="solid">
        <fgColor rgb="FF00A443"/>
        <bgColor rgb="FFFFFFFF"/>
      </patternFill>
    </fill>
    <fill>
      <patternFill patternType="solid">
        <fgColor rgb="FFCEE9DE"/>
        <bgColor indexed="64"/>
      </patternFill>
    </fill>
  </fills>
  <borders count="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s>
  <cellStyleXfs count="17">
    <xf numFmtId="0" fontId="0" fillId="0" borderId="0"/>
    <xf numFmtId="0" fontId="3" fillId="0" borderId="0" applyNumberFormat="0" applyFill="0" applyBorder="0" applyAlignment="0" applyProtection="0"/>
    <xf numFmtId="0" fontId="4" fillId="0" borderId="0"/>
    <xf numFmtId="9" fontId="4"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9" fontId="2" fillId="0" borderId="0"/>
    <xf numFmtId="44" fontId="2"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170" fontId="5" fillId="0" borderId="0"/>
    <xf numFmtId="0" fontId="4" fillId="0" borderId="0"/>
    <xf numFmtId="9" fontId="4" fillId="0" borderId="0" applyFont="0" applyFill="0" applyBorder="0" applyAlignment="0" applyProtection="0"/>
    <xf numFmtId="0" fontId="1" fillId="0" borderId="0"/>
    <xf numFmtId="43" fontId="1" fillId="0" borderId="0" applyFont="0" applyFill="0" applyBorder="0" applyAlignment="0" applyProtection="0"/>
  </cellStyleXfs>
  <cellXfs count="173">
    <xf numFmtId="0" fontId="0" fillId="0" borderId="0" xfId="0"/>
    <xf numFmtId="0" fontId="6" fillId="0" borderId="0" xfId="0" applyFont="1"/>
    <xf numFmtId="0" fontId="7" fillId="2" borderId="0" xfId="0" applyFont="1" applyFill="1" applyAlignment="1">
      <alignment horizontal="centerContinuous"/>
    </xf>
    <xf numFmtId="0" fontId="8" fillId="2" borderId="0" xfId="0" applyFont="1" applyFill="1" applyAlignment="1">
      <alignment horizontal="centerContinuous"/>
    </xf>
    <xf numFmtId="0" fontId="9" fillId="0" borderId="0" xfId="2" applyFont="1" applyFill="1" applyBorder="1"/>
    <xf numFmtId="171" fontId="9" fillId="0" borderId="0" xfId="2" applyNumberFormat="1" applyFont="1" applyFill="1" applyBorder="1"/>
    <xf numFmtId="171" fontId="10" fillId="4" borderId="0" xfId="0" applyNumberFormat="1" applyFont="1" applyFill="1" applyBorder="1"/>
    <xf numFmtId="171" fontId="11" fillId="4" borderId="0" xfId="0" applyNumberFormat="1" applyFont="1" applyFill="1" applyBorder="1" applyAlignment="1">
      <alignment horizontal="right"/>
    </xf>
    <xf numFmtId="0" fontId="13" fillId="5" borderId="0" xfId="2" applyNumberFormat="1" applyFont="1" applyFill="1" applyBorder="1" applyAlignment="1">
      <alignment horizontal="right"/>
    </xf>
    <xf numFmtId="3" fontId="15" fillId="0" borderId="0" xfId="1" applyNumberFormat="1" applyFont="1" applyFill="1" applyBorder="1" applyAlignment="1">
      <alignment horizontal="left"/>
    </xf>
    <xf numFmtId="3" fontId="9" fillId="0" borderId="0" xfId="2" applyNumberFormat="1" applyFont="1" applyFill="1" applyBorder="1"/>
    <xf numFmtId="3" fontId="15" fillId="0" borderId="0" xfId="1" applyNumberFormat="1" applyFont="1" applyFill="1" applyBorder="1" applyAlignment="1">
      <alignment horizontal="left" indent="1"/>
    </xf>
    <xf numFmtId="3" fontId="15" fillId="0" borderId="0" xfId="1" applyNumberFormat="1" applyFont="1" applyFill="1" applyBorder="1" applyAlignment="1"/>
    <xf numFmtId="3" fontId="6" fillId="0" borderId="0" xfId="0" applyNumberFormat="1" applyFont="1"/>
    <xf numFmtId="3" fontId="10" fillId="0" borderId="0" xfId="1" applyNumberFormat="1" applyFont="1" applyFill="1" applyBorder="1" applyAlignment="1">
      <alignment horizontal="left" indent="2"/>
    </xf>
    <xf numFmtId="3" fontId="10" fillId="0" borderId="0" xfId="1" applyNumberFormat="1" applyFont="1" applyFill="1" applyBorder="1" applyAlignment="1"/>
    <xf numFmtId="0" fontId="6" fillId="0" borderId="0" xfId="0" applyFont="1" applyFill="1"/>
    <xf numFmtId="3" fontId="15" fillId="5" borderId="0" xfId="1" applyNumberFormat="1" applyFont="1" applyFill="1" applyBorder="1" applyAlignment="1"/>
    <xf numFmtId="0" fontId="9" fillId="5" borderId="0" xfId="2" applyNumberFormat="1" applyFont="1" applyFill="1" applyBorder="1" applyAlignment="1"/>
    <xf numFmtId="3" fontId="9" fillId="5" borderId="0" xfId="2" applyNumberFormat="1" applyFont="1" applyFill="1" applyBorder="1" applyAlignment="1"/>
    <xf numFmtId="0" fontId="16" fillId="0" borderId="0" xfId="0" applyFont="1"/>
    <xf numFmtId="0" fontId="15" fillId="0" borderId="0" xfId="0" applyFont="1" applyAlignment="1">
      <alignment vertical="center"/>
    </xf>
    <xf numFmtId="0" fontId="18" fillId="0" borderId="0" xfId="0" applyFont="1" applyAlignment="1">
      <alignment vertical="center"/>
    </xf>
    <xf numFmtId="0" fontId="9" fillId="0" borderId="0" xfId="0" applyFont="1" applyAlignment="1">
      <alignment horizontal="left" vertical="center"/>
    </xf>
    <xf numFmtId="3" fontId="15" fillId="0" borderId="0" xfId="1" applyNumberFormat="1" applyFont="1"/>
    <xf numFmtId="3" fontId="15" fillId="0" borderId="0" xfId="1" applyNumberFormat="1" applyFont="1" applyFill="1"/>
    <xf numFmtId="3" fontId="10" fillId="0" borderId="0" xfId="1" applyNumberFormat="1" applyFont="1" applyFill="1"/>
    <xf numFmtId="3" fontId="15" fillId="0" borderId="0" xfId="2" applyNumberFormat="1" applyFont="1"/>
    <xf numFmtId="165" fontId="23" fillId="2" borderId="0" xfId="0" applyNumberFormat="1" applyFont="1" applyFill="1" applyAlignment="1">
      <alignment horizontal="center"/>
    </xf>
    <xf numFmtId="165" fontId="23" fillId="2" borderId="0" xfId="0" applyNumberFormat="1" applyFont="1" applyFill="1" applyAlignment="1">
      <alignment horizontal="centerContinuous"/>
    </xf>
    <xf numFmtId="173" fontId="24" fillId="8" borderId="4" xfId="0" applyNumberFormat="1" applyFont="1" applyFill="1" applyBorder="1" applyAlignment="1">
      <alignment horizontal="center" vertical="center" wrapText="1"/>
    </xf>
    <xf numFmtId="0" fontId="6" fillId="0" borderId="0" xfId="0" applyFont="1" applyAlignment="1">
      <alignment vertical="center"/>
    </xf>
    <xf numFmtId="0" fontId="17" fillId="8" borderId="0" xfId="0" applyFont="1" applyFill="1" applyAlignment="1">
      <alignment vertical="center"/>
    </xf>
    <xf numFmtId="0" fontId="12" fillId="8" borderId="0" xfId="15" applyFont="1" applyFill="1"/>
    <xf numFmtId="0" fontId="9" fillId="0" borderId="0" xfId="0" applyFont="1" applyAlignment="1">
      <alignment vertical="center"/>
    </xf>
    <xf numFmtId="0" fontId="6" fillId="0" borderId="0" xfId="15" applyFont="1"/>
    <xf numFmtId="0" fontId="16" fillId="0" borderId="0" xfId="15" applyFont="1"/>
    <xf numFmtId="0" fontId="10" fillId="2" borderId="0" xfId="0" applyFont="1" applyFill="1"/>
    <xf numFmtId="166" fontId="10" fillId="2" borderId="0" xfId="0" applyNumberFormat="1" applyFont="1" applyFill="1"/>
    <xf numFmtId="49" fontId="12" fillId="8" borderId="0" xfId="0" applyNumberFormat="1" applyFont="1" applyFill="1" applyAlignment="1">
      <alignment horizontal="center" vertical="center" wrapText="1"/>
    </xf>
    <xf numFmtId="49" fontId="21" fillId="0" borderId="0" xfId="0" applyNumberFormat="1" applyFont="1" applyAlignment="1">
      <alignment horizontal="center" vertical="center" wrapText="1"/>
    </xf>
    <xf numFmtId="0" fontId="24" fillId="8" borderId="0" xfId="0" applyFont="1" applyFill="1" applyAlignment="1">
      <alignment horizontal="center" wrapText="1"/>
    </xf>
    <xf numFmtId="0" fontId="15" fillId="2" borderId="0" xfId="0" applyFont="1" applyFill="1" applyAlignment="1">
      <alignment vertical="center"/>
    </xf>
    <xf numFmtId="167" fontId="15" fillId="4" borderId="0" xfId="0" applyNumberFormat="1" applyFont="1" applyFill="1" applyAlignment="1">
      <alignment horizontal="center" vertical="center"/>
    </xf>
    <xf numFmtId="167" fontId="15" fillId="2" borderId="0" xfId="0" applyNumberFormat="1" applyFont="1" applyFill="1" applyAlignment="1">
      <alignment horizontal="right" vertical="center"/>
    </xf>
    <xf numFmtId="0" fontId="10" fillId="2" borderId="0" xfId="0" applyFont="1" applyFill="1" applyAlignment="1">
      <alignment vertical="center"/>
    </xf>
    <xf numFmtId="167" fontId="10" fillId="4" borderId="0" xfId="0" applyNumberFormat="1" applyFont="1" applyFill="1" applyAlignment="1">
      <alignment horizontal="center" vertical="center"/>
    </xf>
    <xf numFmtId="167" fontId="10" fillId="2" borderId="0" xfId="0" applyNumberFormat="1" applyFont="1" applyFill="1" applyAlignment="1">
      <alignment horizontal="right" vertical="center"/>
    </xf>
    <xf numFmtId="0" fontId="24" fillId="8" borderId="0" xfId="0" applyFont="1" applyFill="1" applyAlignment="1">
      <alignment vertical="center"/>
    </xf>
    <xf numFmtId="168" fontId="12" fillId="8" borderId="0" xfId="0" applyNumberFormat="1" applyFont="1" applyFill="1" applyAlignment="1">
      <alignment horizontal="center" vertical="center"/>
    </xf>
    <xf numFmtId="172" fontId="6" fillId="0" borderId="0" xfId="0" applyNumberFormat="1" applyFont="1"/>
    <xf numFmtId="167" fontId="24" fillId="8" borderId="0" xfId="0" applyNumberFormat="1" applyFont="1" applyFill="1" applyAlignment="1">
      <alignment horizontal="right" vertical="center"/>
    </xf>
    <xf numFmtId="0" fontId="20" fillId="2" borderId="0" xfId="0" applyFont="1" applyFill="1" applyAlignment="1">
      <alignment vertical="center"/>
    </xf>
    <xf numFmtId="167" fontId="20" fillId="4" borderId="0" xfId="0" applyNumberFormat="1" applyFont="1" applyFill="1" applyAlignment="1">
      <alignment horizontal="center" vertical="center"/>
    </xf>
    <xf numFmtId="167" fontId="20" fillId="2" borderId="0" xfId="0" applyNumberFormat="1" applyFont="1" applyFill="1" applyAlignment="1">
      <alignment horizontal="right" vertical="center"/>
    </xf>
    <xf numFmtId="166" fontId="20" fillId="4" borderId="0" xfId="0" applyNumberFormat="1" applyFont="1" applyFill="1" applyAlignment="1">
      <alignment horizontal="center" vertical="center"/>
    </xf>
    <xf numFmtId="166" fontId="20" fillId="2" borderId="0" xfId="0" applyNumberFormat="1" applyFont="1" applyFill="1" applyAlignment="1">
      <alignment vertical="center"/>
    </xf>
    <xf numFmtId="167" fontId="15" fillId="2" borderId="1" xfId="0" applyNumberFormat="1" applyFont="1" applyFill="1" applyBorder="1" applyAlignment="1">
      <alignment horizontal="right" vertical="center"/>
    </xf>
    <xf numFmtId="167" fontId="12" fillId="8" borderId="0" xfId="0" applyNumberFormat="1" applyFont="1" applyFill="1" applyAlignment="1">
      <alignment horizontal="center" vertical="center"/>
    </xf>
    <xf numFmtId="3" fontId="25" fillId="0" borderId="0" xfId="1" applyNumberFormat="1" applyFont="1" applyAlignment="1">
      <alignment horizontal="left" indent="2"/>
    </xf>
    <xf numFmtId="0" fontId="23" fillId="2" borderId="0" xfId="0" applyFont="1" applyFill="1" applyAlignment="1">
      <alignment horizontal="center"/>
    </xf>
    <xf numFmtId="173" fontId="24" fillId="8" borderId="0" xfId="0" quotePrefix="1" applyNumberFormat="1" applyFont="1" applyFill="1" applyAlignment="1">
      <alignment horizontal="center" vertical="center"/>
    </xf>
    <xf numFmtId="169" fontId="20" fillId="4" borderId="2" xfId="0" applyNumberFormat="1" applyFont="1" applyFill="1" applyBorder="1" applyAlignment="1">
      <alignment vertical="center"/>
    </xf>
    <xf numFmtId="174" fontId="22" fillId="4" borderId="0" xfId="0" applyNumberFormat="1" applyFont="1" applyFill="1" applyAlignment="1">
      <alignment horizontal="center" vertical="center"/>
    </xf>
    <xf numFmtId="169" fontId="12" fillId="8" borderId="2" xfId="0" applyNumberFormat="1" applyFont="1" applyFill="1" applyBorder="1" applyAlignment="1">
      <alignment vertical="center"/>
    </xf>
    <xf numFmtId="174" fontId="12" fillId="8" borderId="0" xfId="0" applyNumberFormat="1" applyFont="1" applyFill="1" applyAlignment="1">
      <alignment horizontal="center" vertical="center"/>
    </xf>
    <xf numFmtId="174" fontId="12" fillId="8" borderId="0" xfId="0" applyNumberFormat="1" applyFont="1" applyFill="1" applyAlignment="1">
      <alignment horizontal="center" vertical="justify"/>
    </xf>
    <xf numFmtId="169" fontId="26" fillId="4" borderId="2" xfId="0" applyNumberFormat="1" applyFont="1" applyFill="1" applyBorder="1" applyAlignment="1">
      <alignment horizontal="left" vertical="center" indent="1"/>
    </xf>
    <xf numFmtId="174" fontId="26" fillId="4" borderId="0" xfId="0" applyNumberFormat="1" applyFont="1" applyFill="1" applyAlignment="1">
      <alignment horizontal="center" vertical="center"/>
    </xf>
    <xf numFmtId="174" fontId="26" fillId="4" borderId="0" xfId="0" applyNumberFormat="1" applyFont="1" applyFill="1" applyAlignment="1">
      <alignment horizontal="center" vertical="justify"/>
    </xf>
    <xf numFmtId="174" fontId="27" fillId="4" borderId="0" xfId="0" applyNumberFormat="1" applyFont="1" applyFill="1" applyAlignment="1">
      <alignment horizontal="center" vertical="center"/>
    </xf>
    <xf numFmtId="174" fontId="27" fillId="4" borderId="0" xfId="0" applyNumberFormat="1" applyFont="1" applyFill="1" applyAlignment="1">
      <alignment horizontal="center" vertical="justify"/>
    </xf>
    <xf numFmtId="174" fontId="20" fillId="4" borderId="0" xfId="0" applyNumberFormat="1" applyFont="1" applyFill="1" applyAlignment="1">
      <alignment horizontal="center" vertical="center"/>
    </xf>
    <xf numFmtId="174" fontId="20" fillId="4" borderId="0" xfId="0" applyNumberFormat="1" applyFont="1" applyFill="1" applyAlignment="1">
      <alignment horizontal="center" vertical="justify"/>
    </xf>
    <xf numFmtId="3" fontId="25" fillId="0" borderId="0" xfId="1" applyNumberFormat="1" applyFont="1" applyFill="1" applyBorder="1" applyAlignment="1">
      <alignment horizontal="left" indent="2"/>
    </xf>
    <xf numFmtId="0" fontId="15" fillId="0" borderId="0" xfId="0" applyFont="1"/>
    <xf numFmtId="2" fontId="24" fillId="8" borderId="0" xfId="0" quotePrefix="1" applyNumberFormat="1" applyFont="1" applyFill="1" applyBorder="1" applyAlignment="1">
      <alignment horizontal="center" vertical="center"/>
    </xf>
    <xf numFmtId="0" fontId="24" fillId="8" borderId="0" xfId="0" applyFont="1" applyFill="1" applyBorder="1" applyAlignment="1">
      <alignment horizontal="center" vertical="center"/>
    </xf>
    <xf numFmtId="0" fontId="20" fillId="3" borderId="0" xfId="0" applyFont="1" applyFill="1" applyBorder="1" applyAlignment="1">
      <alignment vertical="center"/>
    </xf>
    <xf numFmtId="167" fontId="20" fillId="4" borderId="0" xfId="0" applyNumberFormat="1" applyFont="1" applyFill="1" applyBorder="1" applyAlignment="1">
      <alignment horizontal="center" vertical="center"/>
    </xf>
    <xf numFmtId="167" fontId="6" fillId="0" borderId="0" xfId="0" applyNumberFormat="1" applyFont="1"/>
    <xf numFmtId="0" fontId="24" fillId="8" borderId="0" xfId="0" applyFont="1" applyFill="1" applyBorder="1" applyAlignment="1">
      <alignment vertical="center"/>
    </xf>
    <xf numFmtId="168" fontId="12" fillId="8" borderId="0" xfId="0" applyNumberFormat="1" applyFont="1" applyFill="1" applyBorder="1" applyAlignment="1">
      <alignment horizontal="center" vertical="center"/>
    </xf>
    <xf numFmtId="167" fontId="12" fillId="8" borderId="0" xfId="0" applyNumberFormat="1" applyFont="1" applyFill="1" applyBorder="1" applyAlignment="1">
      <alignment horizontal="center" vertical="center"/>
    </xf>
    <xf numFmtId="168" fontId="6" fillId="0" borderId="0" xfId="0" applyNumberFormat="1" applyFont="1"/>
    <xf numFmtId="0" fontId="26" fillId="3" borderId="0" xfId="0" applyFont="1" applyFill="1" applyBorder="1" applyAlignment="1">
      <alignment vertical="center"/>
    </xf>
    <xf numFmtId="167" fontId="26" fillId="4" borderId="0" xfId="0" applyNumberFormat="1" applyFont="1" applyFill="1" applyBorder="1" applyAlignment="1">
      <alignment horizontal="center" vertical="center"/>
    </xf>
    <xf numFmtId="0" fontId="6" fillId="0" borderId="0" xfId="0" applyFont="1" applyAlignment="1">
      <alignment horizontal="left" indent="2"/>
    </xf>
    <xf numFmtId="165" fontId="23" fillId="2" borderId="0" xfId="0" quotePrefix="1" applyNumberFormat="1" applyFont="1" applyFill="1" applyAlignment="1">
      <alignment horizontal="center"/>
    </xf>
    <xf numFmtId="3" fontId="19" fillId="0" borderId="0" xfId="1" applyNumberFormat="1" applyFont="1" applyFill="1" applyBorder="1" applyAlignment="1">
      <alignment horizontal="left" wrapText="1" indent="2"/>
    </xf>
    <xf numFmtId="167" fontId="20" fillId="3" borderId="0" xfId="0" applyNumberFormat="1" applyFont="1" applyFill="1" applyAlignment="1">
      <alignment horizontal="center" vertical="center"/>
    </xf>
    <xf numFmtId="167" fontId="20" fillId="3" borderId="0" xfId="0" applyNumberFormat="1" applyFont="1" applyFill="1" applyAlignment="1">
      <alignment horizontal="center" vertical="justify"/>
    </xf>
    <xf numFmtId="168" fontId="24" fillId="8" borderId="0" xfId="0" applyNumberFormat="1" applyFont="1" applyFill="1" applyAlignment="1">
      <alignment horizontal="center" vertical="center"/>
    </xf>
    <xf numFmtId="168" fontId="24" fillId="8" borderId="0" xfId="0" applyNumberFormat="1" applyFont="1" applyFill="1" applyAlignment="1">
      <alignment horizontal="center" vertical="justify"/>
    </xf>
    <xf numFmtId="167" fontId="26" fillId="3" borderId="0" xfId="0" applyNumberFormat="1" applyFont="1" applyFill="1" applyAlignment="1">
      <alignment horizontal="center" vertical="center"/>
    </xf>
    <xf numFmtId="167" fontId="26" fillId="3" borderId="0" xfId="0" applyNumberFormat="1" applyFont="1" applyFill="1" applyAlignment="1">
      <alignment horizontal="center" vertical="justify"/>
    </xf>
    <xf numFmtId="167" fontId="24" fillId="8" borderId="0" xfId="0" applyNumberFormat="1" applyFont="1" applyFill="1" applyAlignment="1">
      <alignment horizontal="center" vertical="justify"/>
    </xf>
    <xf numFmtId="49" fontId="24" fillId="8" borderId="0" xfId="0" quotePrefix="1" applyNumberFormat="1" applyFont="1" applyFill="1" applyBorder="1" applyAlignment="1">
      <alignment horizontal="center" vertical="center"/>
    </xf>
    <xf numFmtId="0" fontId="24" fillId="8" borderId="0" xfId="0" applyFont="1" applyFill="1" applyBorder="1" applyAlignment="1">
      <alignment horizontal="center" vertical="top"/>
    </xf>
    <xf numFmtId="167" fontId="24" fillId="8" borderId="0" xfId="0" applyNumberFormat="1" applyFont="1" applyFill="1" applyAlignment="1">
      <alignment horizontal="center" vertical="center"/>
    </xf>
    <xf numFmtId="0" fontId="23" fillId="2" borderId="0" xfId="0" applyFont="1" applyFill="1" applyAlignment="1">
      <alignment horizontal="centerContinuous"/>
    </xf>
    <xf numFmtId="165" fontId="28" fillId="0" borderId="0" xfId="0" applyNumberFormat="1" applyFont="1" applyFill="1" applyAlignment="1">
      <alignment horizontal="left"/>
    </xf>
    <xf numFmtId="166" fontId="8" fillId="2" borderId="0" xfId="0" applyNumberFormat="1" applyFont="1" applyFill="1" applyAlignment="1">
      <alignment horizontal="centerContinuous"/>
    </xf>
    <xf numFmtId="166" fontId="15" fillId="2" borderId="0" xfId="0" applyNumberFormat="1" applyFont="1" applyFill="1"/>
    <xf numFmtId="10" fontId="15" fillId="2" borderId="0" xfId="3" applyNumberFormat="1" applyFont="1" applyFill="1"/>
    <xf numFmtId="49" fontId="29" fillId="8" borderId="0" xfId="0" quotePrefix="1" applyNumberFormat="1" applyFont="1" applyFill="1" applyBorder="1" applyAlignment="1">
      <alignment horizontal="center" vertical="center"/>
    </xf>
    <xf numFmtId="169" fontId="24" fillId="8" borderId="0" xfId="0" applyNumberFormat="1" applyFont="1" applyFill="1" applyBorder="1" applyAlignment="1">
      <alignment horizontal="center" vertical="center"/>
    </xf>
    <xf numFmtId="169" fontId="24" fillId="8" borderId="0" xfId="0" applyNumberFormat="1" applyFont="1" applyFill="1" applyBorder="1" applyAlignment="1">
      <alignment horizontal="center" vertical="center" wrapText="1"/>
    </xf>
    <xf numFmtId="0" fontId="20" fillId="3" borderId="2" xfId="0" applyFont="1" applyFill="1" applyBorder="1" applyAlignment="1">
      <alignment vertical="center"/>
    </xf>
    <xf numFmtId="167" fontId="10" fillId="4" borderId="0" xfId="0" applyNumberFormat="1" applyFont="1" applyFill="1" applyBorder="1" applyAlignment="1">
      <alignment horizontal="center" vertical="center"/>
    </xf>
    <xf numFmtId="0" fontId="24" fillId="8" borderId="2" xfId="0" applyFont="1" applyFill="1" applyBorder="1" applyAlignment="1">
      <alignment vertical="center"/>
    </xf>
    <xf numFmtId="0" fontId="26" fillId="3" borderId="2" xfId="0" applyFont="1" applyFill="1" applyBorder="1" applyAlignment="1">
      <alignment vertical="center"/>
    </xf>
    <xf numFmtId="0" fontId="24" fillId="8" borderId="3" xfId="0" applyFont="1" applyFill="1" applyBorder="1" applyAlignment="1">
      <alignment vertical="center"/>
    </xf>
    <xf numFmtId="167" fontId="12" fillId="8" borderId="1" xfId="0" applyNumberFormat="1" applyFont="1" applyFill="1" applyBorder="1" applyAlignment="1">
      <alignment horizontal="center" vertical="center"/>
    </xf>
    <xf numFmtId="0" fontId="6" fillId="0" borderId="0" xfId="0" applyFont="1" applyFill="1" applyBorder="1"/>
    <xf numFmtId="0" fontId="20" fillId="3" borderId="0" xfId="0" applyFont="1" applyFill="1" applyBorder="1" applyAlignment="1">
      <alignment vertical="top"/>
    </xf>
    <xf numFmtId="0" fontId="24" fillId="8" borderId="0" xfId="0" applyFont="1" applyFill="1" applyBorder="1" applyAlignment="1">
      <alignment vertical="top"/>
    </xf>
    <xf numFmtId="0" fontId="20" fillId="3" borderId="0" xfId="0" applyFont="1" applyFill="1" applyBorder="1"/>
    <xf numFmtId="0" fontId="26" fillId="3" borderId="0" xfId="0" applyFont="1" applyFill="1" applyBorder="1"/>
    <xf numFmtId="167" fontId="20" fillId="3" borderId="0" xfId="0" applyNumberFormat="1" applyFont="1" applyFill="1" applyAlignment="1">
      <alignment horizontal="center" vertical="top"/>
    </xf>
    <xf numFmtId="10" fontId="10" fillId="2" borderId="0" xfId="3" applyNumberFormat="1" applyFont="1" applyFill="1"/>
    <xf numFmtId="0" fontId="10" fillId="2" borderId="0" xfId="0" applyFont="1" applyFill="1" applyBorder="1"/>
    <xf numFmtId="49" fontId="12" fillId="8" borderId="0" xfId="0" applyNumberFormat="1" applyFont="1" applyFill="1" applyBorder="1" applyAlignment="1">
      <alignment horizontal="center" vertical="center" wrapText="1"/>
    </xf>
    <xf numFmtId="0" fontId="15" fillId="3" borderId="0" xfId="0" applyFont="1" applyFill="1" applyAlignment="1">
      <alignment vertical="center"/>
    </xf>
    <xf numFmtId="167" fontId="15" fillId="3" borderId="0" xfId="0" applyNumberFormat="1" applyFont="1" applyFill="1" applyAlignment="1">
      <alignment horizontal="center" vertical="center"/>
    </xf>
    <xf numFmtId="0" fontId="10" fillId="3" borderId="0" xfId="0" applyFont="1" applyFill="1" applyAlignment="1">
      <alignment vertical="center"/>
    </xf>
    <xf numFmtId="167" fontId="10" fillId="3" borderId="0" xfId="0" applyNumberFormat="1" applyFont="1" applyFill="1" applyAlignment="1">
      <alignment horizontal="center" vertical="center"/>
    </xf>
    <xf numFmtId="0" fontId="20" fillId="3" borderId="0" xfId="0" applyFont="1" applyFill="1" applyAlignment="1">
      <alignment vertical="center"/>
    </xf>
    <xf numFmtId="167" fontId="15" fillId="6" borderId="0" xfId="0" applyNumberFormat="1" applyFont="1" applyFill="1" applyAlignment="1">
      <alignment horizontal="center" vertical="center"/>
    </xf>
    <xf numFmtId="14" fontId="15" fillId="3" borderId="0" xfId="0" applyNumberFormat="1" applyFont="1" applyFill="1" applyAlignment="1">
      <alignment vertical="center"/>
    </xf>
    <xf numFmtId="0" fontId="30" fillId="2" borderId="0" xfId="0" applyFont="1" applyFill="1" applyAlignment="1">
      <alignment horizontal="centerContinuous"/>
    </xf>
    <xf numFmtId="0" fontId="31" fillId="2" borderId="0" xfId="0" applyFont="1" applyFill="1" applyAlignment="1">
      <alignment horizontal="centerContinuous"/>
    </xf>
    <xf numFmtId="3" fontId="12" fillId="8" borderId="0" xfId="0" applyNumberFormat="1" applyFont="1" applyFill="1" applyBorder="1" applyAlignment="1">
      <alignment horizontal="center"/>
    </xf>
    <xf numFmtId="0" fontId="12" fillId="8" borderId="0" xfId="0" applyNumberFormat="1" applyFont="1" applyFill="1" applyBorder="1" applyAlignment="1">
      <alignment horizontal="center"/>
    </xf>
    <xf numFmtId="3" fontId="14" fillId="8" borderId="0" xfId="0" applyNumberFormat="1" applyFont="1" applyFill="1" applyBorder="1" applyAlignment="1">
      <alignment horizontal="center"/>
    </xf>
    <xf numFmtId="169" fontId="12" fillId="8" borderId="0" xfId="0" applyNumberFormat="1" applyFont="1" applyFill="1" applyBorder="1" applyAlignment="1">
      <alignment horizontal="center" vertical="center"/>
    </xf>
    <xf numFmtId="3" fontId="17" fillId="8" borderId="0" xfId="0" applyNumberFormat="1" applyFont="1" applyFill="1"/>
    <xf numFmtId="3" fontId="12" fillId="8" borderId="0" xfId="0" applyNumberFormat="1" applyFont="1" applyFill="1"/>
    <xf numFmtId="0" fontId="32" fillId="2" borderId="0" xfId="0" applyFont="1" applyFill="1" applyAlignment="1">
      <alignment horizontal="centerContinuous"/>
    </xf>
    <xf numFmtId="165" fontId="32" fillId="2" borderId="0" xfId="0" applyNumberFormat="1" applyFont="1" applyFill="1" applyAlignment="1">
      <alignment horizontal="centerContinuous"/>
    </xf>
    <xf numFmtId="169" fontId="33" fillId="0" borderId="0" xfId="0" applyNumberFormat="1" applyFont="1" applyFill="1" applyBorder="1"/>
    <xf numFmtId="3" fontId="16" fillId="9" borderId="0" xfId="1" applyNumberFormat="1" applyFont="1" applyFill="1" applyBorder="1" applyAlignment="1"/>
    <xf numFmtId="3" fontId="15" fillId="9" borderId="0" xfId="1" applyNumberFormat="1" applyFont="1" applyFill="1" applyBorder="1" applyAlignment="1"/>
    <xf numFmtId="3" fontId="15" fillId="9" borderId="0" xfId="1" applyNumberFormat="1" applyFont="1" applyFill="1"/>
    <xf numFmtId="0" fontId="34" fillId="2" borderId="0" xfId="0" applyFont="1" applyFill="1" applyAlignment="1">
      <alignment horizontal="centerContinuous"/>
    </xf>
    <xf numFmtId="165" fontId="34" fillId="2" borderId="0" xfId="0" applyNumberFormat="1" applyFont="1" applyFill="1" applyAlignment="1">
      <alignment horizontal="centerContinuous"/>
    </xf>
    <xf numFmtId="0" fontId="34" fillId="0" borderId="0" xfId="0" applyFont="1" applyFill="1" applyAlignment="1">
      <alignment horizontal="centerContinuous"/>
    </xf>
    <xf numFmtId="0" fontId="35" fillId="0" borderId="0" xfId="0" applyFont="1"/>
    <xf numFmtId="0" fontId="34" fillId="2" borderId="0" xfId="0" applyFont="1" applyFill="1" applyAlignment="1">
      <alignment horizontal="center"/>
    </xf>
    <xf numFmtId="17" fontId="34" fillId="2" borderId="0" xfId="0" applyNumberFormat="1" applyFont="1" applyFill="1" applyAlignment="1">
      <alignment horizontal="center"/>
    </xf>
    <xf numFmtId="165" fontId="34" fillId="2" borderId="0" xfId="0" applyNumberFormat="1" applyFont="1" applyFill="1" applyAlignment="1">
      <alignment horizontal="center"/>
    </xf>
    <xf numFmtId="0" fontId="36" fillId="0" borderId="0" xfId="0" applyFont="1"/>
    <xf numFmtId="0" fontId="34" fillId="0" borderId="0" xfId="0" applyFont="1" applyAlignment="1">
      <alignment horizontal="centerContinuous"/>
    </xf>
    <xf numFmtId="0" fontId="35" fillId="0" borderId="0" xfId="0" applyFont="1" applyAlignment="1">
      <alignment horizontal="center"/>
    </xf>
    <xf numFmtId="171" fontId="33" fillId="4" borderId="0" xfId="0" applyNumberFormat="1" applyFont="1" applyFill="1" applyBorder="1" applyAlignment="1">
      <alignment horizontal="right"/>
    </xf>
    <xf numFmtId="0" fontId="33" fillId="2" borderId="0" xfId="0" applyFont="1" applyFill="1" applyAlignment="1">
      <alignment horizontal="right"/>
    </xf>
    <xf numFmtId="3" fontId="33" fillId="9" borderId="0" xfId="1" applyNumberFormat="1" applyFont="1" applyFill="1" applyBorder="1" applyAlignment="1">
      <alignment horizontal="left"/>
    </xf>
    <xf numFmtId="0" fontId="33" fillId="9" borderId="0" xfId="0" applyFont="1" applyFill="1" applyAlignment="1">
      <alignment vertical="center"/>
    </xf>
    <xf numFmtId="167" fontId="10" fillId="7" borderId="0" xfId="0" applyNumberFormat="1" applyFont="1" applyFill="1" applyAlignment="1">
      <alignment horizontal="right" vertical="center"/>
    </xf>
    <xf numFmtId="3" fontId="10" fillId="0" borderId="0" xfId="0" applyNumberFormat="1" applyFont="1" applyAlignment="1">
      <alignment horizontal="center" vertical="center"/>
    </xf>
    <xf numFmtId="3" fontId="17" fillId="8" borderId="0" xfId="0" applyNumberFormat="1" applyFont="1" applyFill="1" applyAlignment="1">
      <alignment horizontal="center" vertical="center"/>
    </xf>
    <xf numFmtId="3" fontId="15" fillId="0" borderId="0" xfId="0" applyNumberFormat="1" applyFont="1" applyAlignment="1">
      <alignment horizontal="center" vertical="center"/>
    </xf>
    <xf numFmtId="3" fontId="25" fillId="0" borderId="0" xfId="0" applyNumberFormat="1" applyFont="1" applyAlignment="1">
      <alignment horizontal="center" vertical="center"/>
    </xf>
    <xf numFmtId="0" fontId="15" fillId="3" borderId="0" xfId="0" applyFont="1" applyFill="1" applyBorder="1" applyAlignment="1">
      <alignment vertical="center"/>
    </xf>
    <xf numFmtId="167" fontId="15" fillId="3" borderId="0" xfId="0" applyNumberFormat="1" applyFont="1" applyFill="1" applyBorder="1" applyAlignment="1">
      <alignment horizontal="center" vertical="center"/>
    </xf>
    <xf numFmtId="167" fontId="24" fillId="8" borderId="0" xfId="0" applyNumberFormat="1" applyFont="1" applyFill="1" applyBorder="1" applyAlignment="1">
      <alignment horizontal="center" vertical="center"/>
    </xf>
    <xf numFmtId="167" fontId="10" fillId="6" borderId="0" xfId="0" applyNumberFormat="1" applyFont="1" applyFill="1" applyAlignment="1">
      <alignment horizontal="center" vertical="center"/>
    </xf>
    <xf numFmtId="169" fontId="12" fillId="8" borderId="0" xfId="0" applyNumberFormat="1" applyFont="1" applyFill="1" applyBorder="1" applyAlignment="1">
      <alignment horizontal="center" vertical="justify"/>
    </xf>
    <xf numFmtId="0" fontId="6" fillId="0" borderId="0" xfId="0" applyFont="1" applyBorder="1"/>
    <xf numFmtId="0" fontId="33" fillId="2" borderId="0" xfId="0" applyFont="1" applyFill="1" applyBorder="1" applyAlignment="1">
      <alignment horizontal="right"/>
    </xf>
    <xf numFmtId="0" fontId="37" fillId="0" borderId="0" xfId="15" applyFont="1" applyAlignment="1">
      <alignment horizontal="left" indent="4"/>
    </xf>
    <xf numFmtId="172" fontId="15" fillId="0" borderId="0" xfId="0" applyNumberFormat="1" applyFont="1" applyAlignment="1">
      <alignment vertical="center"/>
    </xf>
    <xf numFmtId="0" fontId="33" fillId="0" borderId="0" xfId="0" applyFont="1" applyAlignment="1">
      <alignment vertical="center"/>
    </xf>
  </cellXfs>
  <cellStyles count="17">
    <cellStyle name="=C:\WINNT\SYSTEM32\COMMAND.COM" xfId="12" xr:uid="{00000000-0005-0000-0000-000000000000}"/>
    <cellStyle name="=C:\WINNT\SYSTEM32\COMMAND.COM 2" xfId="1" xr:uid="{00000000-0005-0000-0000-000001000000}"/>
    <cellStyle name="Comma 39" xfId="16" xr:uid="{AD856C7E-1B8B-491A-9C95-4E454C317BC6}"/>
    <cellStyle name="Euro" xfId="7" xr:uid="{00000000-0005-0000-0000-000002000000}"/>
    <cellStyle name="Millares 2" xfId="5" xr:uid="{00000000-0005-0000-0000-000003000000}"/>
    <cellStyle name="Normal" xfId="0" builtinId="0"/>
    <cellStyle name="Normal 114" xfId="15" xr:uid="{DD36C915-495F-46F5-9228-0A6E67F09AB2}"/>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AEA1DD0B-7AA2-48FB-9891-8C08AFC6663B}"/>
  </tableStyles>
  <colors>
    <mruColors>
      <color rgb="FF00A443"/>
      <color rgb="FFCEE9DE"/>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158751</xdr:colOff>
      <xdr:row>0</xdr:row>
      <xdr:rowOff>84667</xdr:rowOff>
    </xdr:from>
    <xdr:to>
      <xdr:col>0</xdr:col>
      <xdr:colOff>1827725</xdr:colOff>
      <xdr:row>3</xdr:row>
      <xdr:rowOff>96097</xdr:rowOff>
    </xdr:to>
    <xdr:pic>
      <xdr:nvPicPr>
        <xdr:cNvPr id="2" name="Graphic 5">
          <a:extLst>
            <a:ext uri="{FF2B5EF4-FFF2-40B4-BE49-F238E27FC236}">
              <a16:creationId xmlns:a16="http://schemas.microsoft.com/office/drawing/2014/main" id="{E5A0E40F-9F53-AEA5-20C9-664A8D93B8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58751" y="84667"/>
          <a:ext cx="166897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116416</xdr:colOff>
      <xdr:row>0</xdr:row>
      <xdr:rowOff>95251</xdr:rowOff>
    </xdr:from>
    <xdr:to>
      <xdr:col>0</xdr:col>
      <xdr:colOff>1770150</xdr:colOff>
      <xdr:row>3</xdr:row>
      <xdr:rowOff>95251</xdr:rowOff>
    </xdr:to>
    <xdr:pic>
      <xdr:nvPicPr>
        <xdr:cNvPr id="2" name="Graphic 5">
          <a:extLst>
            <a:ext uri="{FF2B5EF4-FFF2-40B4-BE49-F238E27FC236}">
              <a16:creationId xmlns:a16="http://schemas.microsoft.com/office/drawing/2014/main" id="{150E524E-6CF0-4051-A9D6-23D100583E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16416" y="95251"/>
          <a:ext cx="166897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1</xdr:row>
      <xdr:rowOff>42334</xdr:rowOff>
    </xdr:from>
    <xdr:to>
      <xdr:col>0</xdr:col>
      <xdr:colOff>1827724</xdr:colOff>
      <xdr:row>3</xdr:row>
      <xdr:rowOff>210609</xdr:rowOff>
    </xdr:to>
    <xdr:pic>
      <xdr:nvPicPr>
        <xdr:cNvPr id="2" name="Graphic 5">
          <a:extLst>
            <a:ext uri="{FF2B5EF4-FFF2-40B4-BE49-F238E27FC236}">
              <a16:creationId xmlns:a16="http://schemas.microsoft.com/office/drawing/2014/main" id="{D92CDEA8-1548-4272-A782-589ADE4432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58750" y="201084"/>
          <a:ext cx="166897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84666</xdr:colOff>
      <xdr:row>1</xdr:row>
      <xdr:rowOff>10583</xdr:rowOff>
    </xdr:from>
    <xdr:to>
      <xdr:col>0</xdr:col>
      <xdr:colOff>1753640</xdr:colOff>
      <xdr:row>4</xdr:row>
      <xdr:rowOff>20108</xdr:rowOff>
    </xdr:to>
    <xdr:pic>
      <xdr:nvPicPr>
        <xdr:cNvPr id="2" name="Graphic 5">
          <a:extLst>
            <a:ext uri="{FF2B5EF4-FFF2-40B4-BE49-F238E27FC236}">
              <a16:creationId xmlns:a16="http://schemas.microsoft.com/office/drawing/2014/main" id="{EBE55468-7F3C-4558-924B-4FB3633C6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84666" y="169333"/>
          <a:ext cx="166897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137583</xdr:colOff>
      <xdr:row>0</xdr:row>
      <xdr:rowOff>148166</xdr:rowOff>
    </xdr:from>
    <xdr:to>
      <xdr:col>0</xdr:col>
      <xdr:colOff>1806557</xdr:colOff>
      <xdr:row>3</xdr:row>
      <xdr:rowOff>132926</xdr:rowOff>
    </xdr:to>
    <xdr:pic>
      <xdr:nvPicPr>
        <xdr:cNvPr id="3" name="Graphic 5">
          <a:extLst>
            <a:ext uri="{FF2B5EF4-FFF2-40B4-BE49-F238E27FC236}">
              <a16:creationId xmlns:a16="http://schemas.microsoft.com/office/drawing/2014/main" id="{FA9E959C-A311-4EA4-960B-AAC09D917F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37583" y="148166"/>
          <a:ext cx="1668974"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148167</xdr:colOff>
      <xdr:row>1</xdr:row>
      <xdr:rowOff>63500</xdr:rowOff>
    </xdr:from>
    <xdr:to>
      <xdr:col>0</xdr:col>
      <xdr:colOff>1813331</xdr:colOff>
      <xdr:row>4</xdr:row>
      <xdr:rowOff>59690</xdr:rowOff>
    </xdr:to>
    <xdr:pic>
      <xdr:nvPicPr>
        <xdr:cNvPr id="3" name="Graphic 5">
          <a:extLst>
            <a:ext uri="{FF2B5EF4-FFF2-40B4-BE49-F238E27FC236}">
              <a16:creationId xmlns:a16="http://schemas.microsoft.com/office/drawing/2014/main" id="{29D8E251-B098-42DB-A5B5-9D4CFF8B4F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48167" y="222250"/>
          <a:ext cx="1668974"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145676</xdr:colOff>
      <xdr:row>0</xdr:row>
      <xdr:rowOff>145677</xdr:rowOff>
    </xdr:from>
    <xdr:to>
      <xdr:col>0</xdr:col>
      <xdr:colOff>1810840</xdr:colOff>
      <xdr:row>3</xdr:row>
      <xdr:rowOff>151280</xdr:rowOff>
    </xdr:to>
    <xdr:pic>
      <xdr:nvPicPr>
        <xdr:cNvPr id="3" name="Graphic 5">
          <a:extLst>
            <a:ext uri="{FF2B5EF4-FFF2-40B4-BE49-F238E27FC236}">
              <a16:creationId xmlns:a16="http://schemas.microsoft.com/office/drawing/2014/main" id="{F520C30A-0A7B-40FC-9DCF-3FF237C9B9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45676" y="145677"/>
          <a:ext cx="1668974"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137583</xdr:colOff>
      <xdr:row>1</xdr:row>
      <xdr:rowOff>31750</xdr:rowOff>
    </xdr:from>
    <xdr:to>
      <xdr:col>0</xdr:col>
      <xdr:colOff>1810367</xdr:colOff>
      <xdr:row>4</xdr:row>
      <xdr:rowOff>18415</xdr:rowOff>
    </xdr:to>
    <xdr:pic>
      <xdr:nvPicPr>
        <xdr:cNvPr id="2" name="Graphic 5">
          <a:extLst>
            <a:ext uri="{FF2B5EF4-FFF2-40B4-BE49-F238E27FC236}">
              <a16:creationId xmlns:a16="http://schemas.microsoft.com/office/drawing/2014/main" id="{6B681352-1E85-4B02-B7EA-9F11A52E2D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2441" b="2441"/>
        <a:stretch/>
      </xdr:blipFill>
      <xdr:spPr>
        <a:xfrm>
          <a:off x="137583" y="190500"/>
          <a:ext cx="1668974"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5"/>
  <sheetViews>
    <sheetView showGridLines="0" tabSelected="1" zoomScale="90" zoomScaleNormal="90" zoomScaleSheetLayoutView="50" workbookViewId="0"/>
  </sheetViews>
  <sheetFormatPr baseColWidth="10" defaultColWidth="11.26953125" defaultRowHeight="13" x14ac:dyDescent="0.3"/>
  <cols>
    <col min="1" max="1" width="60.26953125" style="1" bestFit="1" customWidth="1"/>
    <col min="2" max="2" width="12.26953125" style="1" customWidth="1"/>
    <col min="3" max="3" width="11.26953125" style="1" customWidth="1"/>
    <col min="4" max="16384" width="11.26953125" style="1"/>
  </cols>
  <sheetData>
    <row r="1" spans="1:4" x14ac:dyDescent="0.3">
      <c r="A1" s="1" t="s">
        <v>116</v>
      </c>
    </row>
    <row r="5" spans="1:4" x14ac:dyDescent="0.3">
      <c r="A5" s="138" t="s">
        <v>55</v>
      </c>
      <c r="B5" s="130"/>
      <c r="C5" s="131"/>
      <c r="D5" s="131"/>
    </row>
    <row r="6" spans="1:4" x14ac:dyDescent="0.3">
      <c r="A6" s="139">
        <v>45657</v>
      </c>
      <c r="B6" s="130"/>
      <c r="C6" s="131"/>
      <c r="D6" s="131"/>
    </row>
    <row r="7" spans="1:4" x14ac:dyDescent="0.3">
      <c r="A7" s="138" t="s">
        <v>56</v>
      </c>
      <c r="B7" s="130"/>
      <c r="C7" s="131"/>
      <c r="D7" s="131"/>
    </row>
    <row r="8" spans="1:4" x14ac:dyDescent="0.3">
      <c r="A8" s="4"/>
      <c r="B8" s="5"/>
      <c r="C8" s="5"/>
      <c r="D8" s="5"/>
    </row>
    <row r="9" spans="1:4" x14ac:dyDescent="0.3">
      <c r="A9" s="4"/>
      <c r="B9" s="6"/>
      <c r="C9" s="6"/>
      <c r="D9" s="154" t="s">
        <v>91</v>
      </c>
    </row>
    <row r="10" spans="1:4" x14ac:dyDescent="0.3">
      <c r="A10" s="4"/>
      <c r="B10" s="6"/>
      <c r="C10" s="6"/>
      <c r="D10" s="7"/>
    </row>
    <row r="11" spans="1:4" x14ac:dyDescent="0.3">
      <c r="A11" s="140" t="s">
        <v>20</v>
      </c>
      <c r="B11" s="132" t="s">
        <v>18</v>
      </c>
      <c r="C11" s="132" t="s">
        <v>18</v>
      </c>
      <c r="D11" s="132" t="s">
        <v>19</v>
      </c>
    </row>
    <row r="12" spans="1:4" x14ac:dyDescent="0.3">
      <c r="A12" s="8"/>
      <c r="B12" s="133">
        <v>2024</v>
      </c>
      <c r="C12" s="133">
        <v>2023</v>
      </c>
      <c r="D12" s="134"/>
    </row>
    <row r="13" spans="1:4" x14ac:dyDescent="0.3">
      <c r="A13" s="9"/>
      <c r="B13" s="10"/>
      <c r="C13" s="10"/>
      <c r="D13" s="10"/>
    </row>
    <row r="14" spans="1:4" x14ac:dyDescent="0.3">
      <c r="A14" s="156" t="s">
        <v>4</v>
      </c>
      <c r="B14" s="141">
        <v>137458.05719789595</v>
      </c>
      <c r="C14" s="141">
        <v>126970.10729803558</v>
      </c>
      <c r="D14" s="141">
        <v>10487.949899860367</v>
      </c>
    </row>
    <row r="15" spans="1:4" x14ac:dyDescent="0.3">
      <c r="A15" s="11" t="s">
        <v>5</v>
      </c>
      <c r="B15" s="12">
        <v>20255.422798794574</v>
      </c>
      <c r="C15" s="12">
        <v>20254.799274754074</v>
      </c>
      <c r="D15" s="12">
        <v>0.62352404050034238</v>
      </c>
    </row>
    <row r="16" spans="1:4" x14ac:dyDescent="0.3">
      <c r="A16" s="14" t="s">
        <v>6</v>
      </c>
      <c r="B16" s="15">
        <v>8618.4982016972717</v>
      </c>
      <c r="C16" s="15">
        <v>8375.4728101226247</v>
      </c>
      <c r="D16" s="15">
        <v>243.02539157464707</v>
      </c>
    </row>
    <row r="17" spans="1:4" x14ac:dyDescent="0.3">
      <c r="A17" s="14" t="s">
        <v>7</v>
      </c>
      <c r="B17" s="15">
        <v>11636.924597097302</v>
      </c>
      <c r="C17" s="15">
        <v>11879.326464631449</v>
      </c>
      <c r="D17" s="15">
        <v>-242.40186753414673</v>
      </c>
    </row>
    <row r="18" spans="1:4" x14ac:dyDescent="0.3">
      <c r="A18" s="11" t="s">
        <v>8</v>
      </c>
      <c r="B18" s="12">
        <v>420.44193730749998</v>
      </c>
      <c r="C18" s="12">
        <v>430.72786747299995</v>
      </c>
      <c r="D18" s="12">
        <v>-10.285930165499963</v>
      </c>
    </row>
    <row r="19" spans="1:4" x14ac:dyDescent="0.3">
      <c r="A19" s="11" t="s">
        <v>9</v>
      </c>
      <c r="B19" s="12">
        <v>94461.127519479589</v>
      </c>
      <c r="C19" s="12">
        <v>87821.136277559053</v>
      </c>
      <c r="D19" s="12">
        <v>6639.9912419205357</v>
      </c>
    </row>
    <row r="20" spans="1:4" x14ac:dyDescent="0.3">
      <c r="A20" s="14" t="s">
        <v>9</v>
      </c>
      <c r="B20" s="15">
        <v>79355.11258491117</v>
      </c>
      <c r="C20" s="15">
        <v>73466.314408381018</v>
      </c>
      <c r="D20" s="15">
        <v>5888.798176530152</v>
      </c>
    </row>
    <row r="21" spans="1:4" x14ac:dyDescent="0.3">
      <c r="A21" s="14" t="s">
        <v>10</v>
      </c>
      <c r="B21" s="15">
        <v>15106.014934568426</v>
      </c>
      <c r="C21" s="15">
        <v>14354.821869178042</v>
      </c>
      <c r="D21" s="15">
        <v>751.19306539038371</v>
      </c>
    </row>
    <row r="22" spans="1:4" x14ac:dyDescent="0.3">
      <c r="A22" s="11" t="s">
        <v>11</v>
      </c>
      <c r="B22" s="12">
        <v>2630.3307455306817</v>
      </c>
      <c r="C22" s="12">
        <v>2488.2148868454897</v>
      </c>
      <c r="D22" s="12">
        <v>142.11585868519205</v>
      </c>
    </row>
    <row r="23" spans="1:4" x14ac:dyDescent="0.3">
      <c r="A23" s="11" t="s">
        <v>12</v>
      </c>
      <c r="B23" s="12">
        <v>13031.715446582246</v>
      </c>
      <c r="C23" s="12">
        <v>9739.8054726377013</v>
      </c>
      <c r="D23" s="12">
        <v>3291.9099739445446</v>
      </c>
    </row>
    <row r="24" spans="1:4" x14ac:dyDescent="0.3">
      <c r="A24" s="14" t="s">
        <v>13</v>
      </c>
      <c r="B24" s="15">
        <v>4314.5114820472036</v>
      </c>
      <c r="C24" s="15">
        <v>1306.138903225559</v>
      </c>
      <c r="D24" s="15">
        <v>3008.3725788216443</v>
      </c>
    </row>
    <row r="25" spans="1:4" x14ac:dyDescent="0.3">
      <c r="A25" s="14" t="s">
        <v>14</v>
      </c>
      <c r="B25" s="15">
        <v>39.657546575111695</v>
      </c>
      <c r="C25" s="15">
        <v>29.329175899945902</v>
      </c>
      <c r="D25" s="15">
        <v>10.328370675165793</v>
      </c>
    </row>
    <row r="26" spans="1:4" x14ac:dyDescent="0.3">
      <c r="A26" s="14" t="s">
        <v>15</v>
      </c>
      <c r="B26" s="15">
        <v>7499.1435695438777</v>
      </c>
      <c r="C26" s="15">
        <v>7207.63979253456</v>
      </c>
      <c r="D26" s="15">
        <v>291.50377700931767</v>
      </c>
    </row>
    <row r="27" spans="1:4" x14ac:dyDescent="0.3">
      <c r="A27" s="14" t="s">
        <v>16</v>
      </c>
      <c r="B27" s="15">
        <v>1178.4028484160519</v>
      </c>
      <c r="C27" s="15">
        <v>1196.6976009776367</v>
      </c>
      <c r="D27" s="15">
        <v>-18.294752561584801</v>
      </c>
    </row>
    <row r="28" spans="1:4" x14ac:dyDescent="0.3">
      <c r="A28" s="11" t="s">
        <v>95</v>
      </c>
      <c r="B28" s="12">
        <v>3875.6318343816165</v>
      </c>
      <c r="C28" s="12">
        <v>3343.3796836289398</v>
      </c>
      <c r="D28" s="12">
        <v>532.2521507526767</v>
      </c>
    </row>
    <row r="29" spans="1:4" x14ac:dyDescent="0.3">
      <c r="A29" s="11" t="s">
        <v>25</v>
      </c>
      <c r="B29" s="12">
        <v>831.63390962275696</v>
      </c>
      <c r="C29" s="12">
        <v>883.15575899066312</v>
      </c>
      <c r="D29" s="12">
        <v>-51.521849367906157</v>
      </c>
    </row>
    <row r="30" spans="1:4" x14ac:dyDescent="0.3">
      <c r="A30" s="11" t="s">
        <v>17</v>
      </c>
      <c r="B30" s="12">
        <v>1951.7530061970015</v>
      </c>
      <c r="C30" s="12">
        <v>2008.8880761466664</v>
      </c>
      <c r="D30" s="12">
        <v>-57.135069949664967</v>
      </c>
    </row>
    <row r="31" spans="1:4" x14ac:dyDescent="0.3">
      <c r="A31" s="11"/>
      <c r="B31" s="15"/>
      <c r="C31" s="15"/>
      <c r="D31" s="15"/>
    </row>
    <row r="32" spans="1:4" x14ac:dyDescent="0.3">
      <c r="A32" s="156" t="s">
        <v>21</v>
      </c>
      <c r="B32" s="141">
        <v>20834.521285054878</v>
      </c>
      <c r="C32" s="141">
        <v>23062.51112339431</v>
      </c>
      <c r="D32" s="142">
        <v>-2227.989838339432</v>
      </c>
    </row>
    <row r="33" spans="1:5" x14ac:dyDescent="0.3">
      <c r="A33" s="11" t="s">
        <v>108</v>
      </c>
      <c r="B33" s="12">
        <v>404.31577726965497</v>
      </c>
      <c r="C33" s="12">
        <v>4718.5283342387202</v>
      </c>
      <c r="D33" s="12">
        <v>-4314.2125569690652</v>
      </c>
    </row>
    <row r="34" spans="1:5" x14ac:dyDescent="0.3">
      <c r="A34" s="11" t="s">
        <v>22</v>
      </c>
      <c r="B34" s="12">
        <v>318.32401616999999</v>
      </c>
      <c r="C34" s="12">
        <v>278.43273095957397</v>
      </c>
      <c r="D34" s="12">
        <v>39.89128521042602</v>
      </c>
    </row>
    <row r="35" spans="1:5" x14ac:dyDescent="0.3">
      <c r="A35" s="11" t="s">
        <v>23</v>
      </c>
      <c r="B35" s="12">
        <v>2986.6925135906799</v>
      </c>
      <c r="C35" s="12">
        <v>2550.0866514889226</v>
      </c>
      <c r="D35" s="12">
        <v>436.60586210175734</v>
      </c>
    </row>
    <row r="36" spans="1:5" x14ac:dyDescent="0.3">
      <c r="A36" s="11" t="s">
        <v>24</v>
      </c>
      <c r="B36" s="12">
        <v>10776.213127307601</v>
      </c>
      <c r="C36" s="12">
        <v>10039.142148010505</v>
      </c>
      <c r="D36" s="12">
        <v>737.07097929709562</v>
      </c>
    </row>
    <row r="37" spans="1:5" s="16" customFormat="1" x14ac:dyDescent="0.3">
      <c r="A37" s="14" t="s">
        <v>25</v>
      </c>
      <c r="B37" s="15">
        <v>692.22850173680399</v>
      </c>
      <c r="C37" s="15">
        <v>351.05210219159108</v>
      </c>
      <c r="D37" s="15">
        <v>341.17639954521292</v>
      </c>
      <c r="E37" s="1"/>
    </row>
    <row r="38" spans="1:5" s="16" customFormat="1" x14ac:dyDescent="0.3">
      <c r="A38" s="14" t="s">
        <v>26</v>
      </c>
      <c r="B38" s="15">
        <v>923.232580069807</v>
      </c>
      <c r="C38" s="15">
        <v>781.8517570276199</v>
      </c>
      <c r="D38" s="15">
        <v>141.3808230421871</v>
      </c>
      <c r="E38" s="1"/>
    </row>
    <row r="39" spans="1:5" s="16" customFormat="1" x14ac:dyDescent="0.3">
      <c r="A39" s="14" t="s">
        <v>27</v>
      </c>
      <c r="B39" s="15">
        <v>9160.7520455009908</v>
      </c>
      <c r="C39" s="15">
        <v>8906.2382887912936</v>
      </c>
      <c r="D39" s="15">
        <v>254.51375670969719</v>
      </c>
      <c r="E39" s="1"/>
    </row>
    <row r="40" spans="1:5" x14ac:dyDescent="0.3">
      <c r="A40" s="11" t="s">
        <v>28</v>
      </c>
      <c r="B40" s="12">
        <v>2267.299261614749</v>
      </c>
      <c r="C40" s="12">
        <v>2457.0167062667315</v>
      </c>
      <c r="D40" s="12">
        <v>-189.71744465198253</v>
      </c>
    </row>
    <row r="41" spans="1:5" x14ac:dyDescent="0.3">
      <c r="A41" s="14" t="s">
        <v>29</v>
      </c>
      <c r="B41" s="15">
        <v>1265.4401037853193</v>
      </c>
      <c r="C41" s="15">
        <v>1679.0136424628188</v>
      </c>
      <c r="D41" s="15">
        <v>-413.57353867749953</v>
      </c>
    </row>
    <row r="42" spans="1:5" x14ac:dyDescent="0.3">
      <c r="A42" s="14" t="s">
        <v>16</v>
      </c>
      <c r="B42" s="15">
        <v>1001.8591578294296</v>
      </c>
      <c r="C42" s="15">
        <v>778.00306380391248</v>
      </c>
      <c r="D42" s="15">
        <v>223.85609402551711</v>
      </c>
    </row>
    <row r="43" spans="1:5" x14ac:dyDescent="0.3">
      <c r="A43" s="11" t="s">
        <v>30</v>
      </c>
      <c r="B43" s="12">
        <v>4081.6765891021928</v>
      </c>
      <c r="C43" s="12">
        <v>3019.3045524298564</v>
      </c>
      <c r="D43" s="12">
        <v>1062.3720366723364</v>
      </c>
    </row>
    <row r="44" spans="1:5" x14ac:dyDescent="0.3">
      <c r="A44" s="11"/>
      <c r="B44" s="17"/>
      <c r="C44" s="17"/>
      <c r="D44" s="12"/>
    </row>
    <row r="45" spans="1:5" x14ac:dyDescent="0.3">
      <c r="A45" s="135" t="s">
        <v>31</v>
      </c>
      <c r="B45" s="136">
        <v>158292.57848295083</v>
      </c>
      <c r="C45" s="136">
        <v>150032.61842142988</v>
      </c>
      <c r="D45" s="136">
        <v>8259.9600615209347</v>
      </c>
    </row>
    <row r="46" spans="1:5" x14ac:dyDescent="0.3">
      <c r="A46" s="18"/>
      <c r="B46" s="19"/>
      <c r="C46" s="19"/>
      <c r="D46" s="19"/>
    </row>
    <row r="47" spans="1:5" x14ac:dyDescent="0.3">
      <c r="A47" s="140" t="s">
        <v>32</v>
      </c>
      <c r="B47" s="132" t="str">
        <f>+B11</f>
        <v>December</v>
      </c>
      <c r="C47" s="132" t="str">
        <f>+C11</f>
        <v>December</v>
      </c>
      <c r="D47" s="132" t="str">
        <f>+D11</f>
        <v>Variation</v>
      </c>
    </row>
    <row r="48" spans="1:5" x14ac:dyDescent="0.3">
      <c r="A48" s="9"/>
      <c r="B48" s="133">
        <v>2024</v>
      </c>
      <c r="C48" s="133">
        <v>2023</v>
      </c>
      <c r="D48" s="134"/>
    </row>
    <row r="49" spans="1:5" x14ac:dyDescent="0.3">
      <c r="A49" s="156" t="s">
        <v>33</v>
      </c>
      <c r="B49" s="142">
        <v>61051.085937602882</v>
      </c>
      <c r="C49" s="142">
        <v>60291.674615519834</v>
      </c>
      <c r="D49" s="142">
        <v>759.41132208304771</v>
      </c>
    </row>
    <row r="50" spans="1:5" x14ac:dyDescent="0.3">
      <c r="A50" s="9" t="s">
        <v>34</v>
      </c>
      <c r="B50" s="12">
        <v>47125.010847667414</v>
      </c>
      <c r="C50" s="12">
        <v>43111.498497031374</v>
      </c>
      <c r="D50" s="12">
        <v>4013.5123506360396</v>
      </c>
    </row>
    <row r="51" spans="1:5" x14ac:dyDescent="0.3">
      <c r="A51" s="14" t="s">
        <v>35</v>
      </c>
      <c r="B51" s="15">
        <v>4773.1882500000002</v>
      </c>
      <c r="C51" s="15">
        <v>4762.7084999999997</v>
      </c>
      <c r="D51" s="15">
        <v>10.479750000000422</v>
      </c>
    </row>
    <row r="52" spans="1:5" x14ac:dyDescent="0.3">
      <c r="A52" s="14" t="s">
        <v>102</v>
      </c>
      <c r="B52" s="15">
        <v>374.21985528335921</v>
      </c>
      <c r="C52" s="15">
        <v>1.7242318092004023</v>
      </c>
      <c r="D52" s="15">
        <v>372.49562347415883</v>
      </c>
    </row>
    <row r="53" spans="1:5" x14ac:dyDescent="0.3">
      <c r="A53" s="14" t="s">
        <v>36</v>
      </c>
      <c r="B53" s="15">
        <v>39603.271856782725</v>
      </c>
      <c r="C53" s="15">
        <v>37699.798439846069</v>
      </c>
      <c r="D53" s="15">
        <v>1903.4734169366566</v>
      </c>
    </row>
    <row r="54" spans="1:5" x14ac:dyDescent="0.3">
      <c r="A54" s="14" t="s">
        <v>37</v>
      </c>
      <c r="B54" s="15">
        <v>-2318.1279232475999</v>
      </c>
      <c r="C54" s="15">
        <v>-1464.9006552476001</v>
      </c>
      <c r="D54" s="15">
        <v>-853.22726799999987</v>
      </c>
    </row>
    <row r="55" spans="1:5" x14ac:dyDescent="0.3">
      <c r="A55" s="14" t="s">
        <v>38</v>
      </c>
      <c r="B55" s="15">
        <v>-919.47985114884841</v>
      </c>
      <c r="C55" s="15">
        <v>-2690.6140691339142</v>
      </c>
      <c r="D55" s="15">
        <v>1771.1342179850658</v>
      </c>
    </row>
    <row r="56" spans="1:5" x14ac:dyDescent="0.3">
      <c r="A56" s="14" t="s">
        <v>103</v>
      </c>
      <c r="B56" s="15">
        <v>5611.9386599977797</v>
      </c>
      <c r="C56" s="15">
        <v>4802.7820497576258</v>
      </c>
      <c r="D56" s="15">
        <v>809.1566102401539</v>
      </c>
    </row>
    <row r="57" spans="1:5" s="20" customFormat="1" x14ac:dyDescent="0.3">
      <c r="A57" s="9" t="s">
        <v>39</v>
      </c>
      <c r="B57" s="12">
        <v>4876.0750899354707</v>
      </c>
      <c r="C57" s="12">
        <v>8930.1761184884563</v>
      </c>
      <c r="D57" s="12">
        <v>-4054.1010285529856</v>
      </c>
    </row>
    <row r="58" spans="1:5" x14ac:dyDescent="0.3">
      <c r="A58" s="9" t="s">
        <v>104</v>
      </c>
      <c r="B58" s="12">
        <v>9050</v>
      </c>
      <c r="C58" s="12">
        <v>8250</v>
      </c>
      <c r="D58" s="12">
        <v>800</v>
      </c>
    </row>
    <row r="59" spans="1:5" x14ac:dyDescent="0.3">
      <c r="A59" s="9"/>
      <c r="B59" s="12"/>
      <c r="C59" s="12"/>
      <c r="D59" s="12"/>
    </row>
    <row r="60" spans="1:5" s="20" customFormat="1" x14ac:dyDescent="0.3">
      <c r="A60" s="157" t="s">
        <v>40</v>
      </c>
      <c r="B60" s="141">
        <v>67103.24506807662</v>
      </c>
      <c r="C60" s="141">
        <v>61670.047028983681</v>
      </c>
      <c r="D60" s="141">
        <v>5433.1980390929384</v>
      </c>
      <c r="E60" s="1"/>
    </row>
    <row r="61" spans="1:5" x14ac:dyDescent="0.3">
      <c r="A61" s="21" t="s">
        <v>41</v>
      </c>
      <c r="B61" s="12">
        <v>1305.031646676322</v>
      </c>
      <c r="C61" s="12">
        <v>1135.9128107184954</v>
      </c>
      <c r="D61" s="12">
        <v>169.11883595782706</v>
      </c>
    </row>
    <row r="62" spans="1:5" x14ac:dyDescent="0.3">
      <c r="A62" s="21" t="s">
        <v>105</v>
      </c>
      <c r="B62" s="12">
        <v>6682.9832113951197</v>
      </c>
      <c r="C62" s="12">
        <v>6021.3868679356174</v>
      </c>
      <c r="D62" s="12">
        <v>661.59634345949962</v>
      </c>
    </row>
    <row r="63" spans="1:5" x14ac:dyDescent="0.3">
      <c r="A63" s="22" t="s">
        <v>106</v>
      </c>
      <c r="B63" s="12">
        <v>4624.0314707740927</v>
      </c>
      <c r="C63" s="12">
        <v>4536.4483742046677</v>
      </c>
      <c r="D63" s="12">
        <v>87.583096569419467</v>
      </c>
    </row>
    <row r="64" spans="1:5" s="20" customFormat="1" x14ac:dyDescent="0.3">
      <c r="A64" s="23" t="s">
        <v>42</v>
      </c>
      <c r="B64" s="15">
        <v>1301.7946687922786</v>
      </c>
      <c r="C64" s="15">
        <v>1455.8142025365175</v>
      </c>
      <c r="D64" s="15">
        <v>-154.01953374423942</v>
      </c>
      <c r="E64" s="1"/>
    </row>
    <row r="65" spans="1:5" x14ac:dyDescent="0.3">
      <c r="A65" s="23" t="s">
        <v>43</v>
      </c>
      <c r="B65" s="15">
        <v>3322.2368019818136</v>
      </c>
      <c r="C65" s="15">
        <v>3080.6341716681504</v>
      </c>
      <c r="D65" s="15">
        <v>241.60263031365866</v>
      </c>
    </row>
    <row r="66" spans="1:5" x14ac:dyDescent="0.3">
      <c r="A66" s="22" t="s">
        <v>44</v>
      </c>
      <c r="B66" s="12">
        <v>46094.591794115746</v>
      </c>
      <c r="C66" s="12">
        <v>41775.10271515137</v>
      </c>
      <c r="D66" s="12">
        <v>4319.4890789643468</v>
      </c>
    </row>
    <row r="67" spans="1:5" s="20" customFormat="1" x14ac:dyDescent="0.3">
      <c r="A67" s="23" t="s">
        <v>45</v>
      </c>
      <c r="B67" s="15">
        <v>40584.844021315985</v>
      </c>
      <c r="C67" s="15">
        <v>36318.795958769122</v>
      </c>
      <c r="D67" s="15">
        <v>4266.0480625468335</v>
      </c>
      <c r="E67" s="1"/>
    </row>
    <row r="68" spans="1:5" s="20" customFormat="1" x14ac:dyDescent="0.3">
      <c r="A68" s="23" t="s">
        <v>46</v>
      </c>
      <c r="B68" s="15">
        <v>485.44222915993015</v>
      </c>
      <c r="C68" s="15">
        <v>560.98997436094407</v>
      </c>
      <c r="D68" s="15">
        <v>-75.547745201013811</v>
      </c>
      <c r="E68" s="1"/>
    </row>
    <row r="69" spans="1:5" s="20" customFormat="1" x14ac:dyDescent="0.3">
      <c r="A69" s="23" t="s">
        <v>47</v>
      </c>
      <c r="B69" s="15">
        <v>2618.9034360395526</v>
      </c>
      <c r="C69" s="15">
        <v>2408.4751821858817</v>
      </c>
      <c r="D69" s="15">
        <v>210.42825385367087</v>
      </c>
      <c r="E69" s="1"/>
    </row>
    <row r="70" spans="1:5" s="20" customFormat="1" x14ac:dyDescent="0.3">
      <c r="A70" s="23" t="s">
        <v>16</v>
      </c>
      <c r="B70" s="15">
        <v>1124.0222625293168</v>
      </c>
      <c r="C70" s="15">
        <v>1284.9074333432563</v>
      </c>
      <c r="D70" s="15">
        <v>-160.88517081393957</v>
      </c>
      <c r="E70" s="1"/>
    </row>
    <row r="71" spans="1:5" s="20" customFormat="1" x14ac:dyDescent="0.3">
      <c r="A71" s="23" t="s">
        <v>48</v>
      </c>
      <c r="B71" s="15">
        <v>1281.3798450709558</v>
      </c>
      <c r="C71" s="15">
        <v>1201.9341664921672</v>
      </c>
      <c r="D71" s="15">
        <v>79.445678578788602</v>
      </c>
      <c r="E71" s="1"/>
    </row>
    <row r="72" spans="1:5" s="20" customFormat="1" x14ac:dyDescent="0.3">
      <c r="A72" s="22" t="s">
        <v>111</v>
      </c>
      <c r="B72" s="12">
        <v>433.95463570943258</v>
      </c>
      <c r="C72" s="12">
        <v>435.06416008213472</v>
      </c>
      <c r="D72" s="12">
        <v>-1.1095243727021398</v>
      </c>
      <c r="E72" s="1"/>
    </row>
    <row r="73" spans="1:5" s="20" customFormat="1" x14ac:dyDescent="0.3">
      <c r="A73" s="22" t="s">
        <v>99</v>
      </c>
      <c r="B73" s="12">
        <v>417.87712012554402</v>
      </c>
      <c r="C73" s="12">
        <v>387.34235102727996</v>
      </c>
      <c r="D73" s="12">
        <v>30.534769098264064</v>
      </c>
      <c r="E73" s="1"/>
    </row>
    <row r="74" spans="1:5" s="20" customFormat="1" x14ac:dyDescent="0.3">
      <c r="A74" s="22" t="s">
        <v>49</v>
      </c>
      <c r="B74" s="12">
        <v>7544.7751892803526</v>
      </c>
      <c r="C74" s="12">
        <v>7378.7897498641232</v>
      </c>
      <c r="D74" s="12">
        <v>165.98543941622938</v>
      </c>
      <c r="E74" s="1"/>
    </row>
    <row r="75" spans="1:5" x14ac:dyDescent="0.3">
      <c r="A75" s="11"/>
      <c r="B75" s="24"/>
      <c r="C75" s="24"/>
      <c r="D75" s="24"/>
    </row>
    <row r="76" spans="1:5" x14ac:dyDescent="0.3">
      <c r="A76" s="156" t="s">
        <v>50</v>
      </c>
      <c r="B76" s="143">
        <v>30138.247487863173</v>
      </c>
      <c r="C76" s="143">
        <v>28070.896772407803</v>
      </c>
      <c r="D76" s="143">
        <v>2067.3507154553699</v>
      </c>
    </row>
    <row r="77" spans="1:5" x14ac:dyDescent="0.3">
      <c r="A77" s="9" t="s">
        <v>117</v>
      </c>
      <c r="B77" s="25">
        <v>197.05078268477999</v>
      </c>
      <c r="C77" s="25">
        <v>1096.5097428633399</v>
      </c>
      <c r="D77" s="25">
        <v>-899.45896017855989</v>
      </c>
    </row>
    <row r="78" spans="1:5" x14ac:dyDescent="0.3">
      <c r="A78" s="11" t="s">
        <v>106</v>
      </c>
      <c r="B78" s="25">
        <v>794.62434898645927</v>
      </c>
      <c r="C78" s="25">
        <v>919.65260837949666</v>
      </c>
      <c r="D78" s="25">
        <v>-125.02825939303739</v>
      </c>
    </row>
    <row r="79" spans="1:5" x14ac:dyDescent="0.3">
      <c r="A79" s="14" t="s">
        <v>42</v>
      </c>
      <c r="B79" s="26">
        <v>22.147836486250696</v>
      </c>
      <c r="C79" s="26">
        <v>39.605043198602402</v>
      </c>
      <c r="D79" s="26">
        <v>-17.457206712351706</v>
      </c>
    </row>
    <row r="80" spans="1:5" s="20" customFormat="1" x14ac:dyDescent="0.3">
      <c r="A80" s="14" t="s">
        <v>43</v>
      </c>
      <c r="B80" s="26">
        <v>772.47651250020851</v>
      </c>
      <c r="C80" s="26">
        <v>880.04756518089425</v>
      </c>
      <c r="D80" s="26">
        <v>-107.57105268068574</v>
      </c>
      <c r="E80" s="1"/>
    </row>
    <row r="81" spans="1:5" x14ac:dyDescent="0.3">
      <c r="A81" s="11" t="s">
        <v>96</v>
      </c>
      <c r="B81" s="25">
        <v>25527.410893001259</v>
      </c>
      <c r="C81" s="25">
        <v>23119.491635189661</v>
      </c>
      <c r="D81" s="25">
        <v>2407.9192578115994</v>
      </c>
    </row>
    <row r="82" spans="1:5" x14ac:dyDescent="0.3">
      <c r="A82" s="14" t="s">
        <v>45</v>
      </c>
      <c r="B82" s="26">
        <v>13805.199521449797</v>
      </c>
      <c r="C82" s="26">
        <v>11959.294677932732</v>
      </c>
      <c r="D82" s="26">
        <v>1845.9048435170644</v>
      </c>
    </row>
    <row r="83" spans="1:5" s="20" customFormat="1" ht="14.25" customHeight="1" x14ac:dyDescent="0.3">
      <c r="A83" s="14" t="s">
        <v>46</v>
      </c>
      <c r="B83" s="26">
        <v>102.93004572113099</v>
      </c>
      <c r="C83" s="26">
        <v>109.90686976954301</v>
      </c>
      <c r="D83" s="26">
        <v>-6.9768240484120128</v>
      </c>
      <c r="E83" s="1"/>
    </row>
    <row r="84" spans="1:5" x14ac:dyDescent="0.3">
      <c r="A84" s="14" t="s">
        <v>16</v>
      </c>
      <c r="B84" s="26">
        <v>867.01137350550948</v>
      </c>
      <c r="C84" s="26">
        <v>1351.6745439850758</v>
      </c>
      <c r="D84" s="26">
        <v>-484.66317047956636</v>
      </c>
    </row>
    <row r="85" spans="1:5" x14ac:dyDescent="0.3">
      <c r="A85" s="14" t="s">
        <v>47</v>
      </c>
      <c r="B85" s="26">
        <v>179.5285979777691</v>
      </c>
      <c r="C85" s="26">
        <v>184.058531897542</v>
      </c>
      <c r="D85" s="26">
        <v>-4.5299339197729012</v>
      </c>
    </row>
    <row r="86" spans="1:5" x14ac:dyDescent="0.3">
      <c r="A86" s="14" t="s">
        <v>51</v>
      </c>
      <c r="B86" s="26">
        <v>6182.788259110639</v>
      </c>
      <c r="C86" s="26">
        <v>5111.9267244446664</v>
      </c>
      <c r="D86" s="26">
        <v>1070.8615346659726</v>
      </c>
    </row>
    <row r="87" spans="1:5" x14ac:dyDescent="0.3">
      <c r="A87" s="14" t="s">
        <v>48</v>
      </c>
      <c r="B87" s="26">
        <v>4389.953095236413</v>
      </c>
      <c r="C87" s="26">
        <v>4402.6302871600992</v>
      </c>
      <c r="D87" s="26">
        <v>-12.677191923686223</v>
      </c>
    </row>
    <row r="88" spans="1:5" x14ac:dyDescent="0.3">
      <c r="A88" s="11" t="s">
        <v>97</v>
      </c>
      <c r="B88" s="25">
        <v>3619.1614631906732</v>
      </c>
      <c r="C88" s="25">
        <v>2935.2427859753084</v>
      </c>
      <c r="D88" s="25">
        <v>683.91867721536482</v>
      </c>
    </row>
    <row r="89" spans="1:5" x14ac:dyDescent="0.3">
      <c r="A89" s="14" t="s">
        <v>100</v>
      </c>
      <c r="B89" s="26">
        <v>1137.1377605383698</v>
      </c>
      <c r="C89" s="26">
        <v>332.177804434309</v>
      </c>
      <c r="D89" s="26">
        <v>804.95995610406078</v>
      </c>
    </row>
    <row r="90" spans="1:5" x14ac:dyDescent="0.3">
      <c r="A90" s="14" t="s">
        <v>52</v>
      </c>
      <c r="B90" s="26">
        <v>1453.631502103859</v>
      </c>
      <c r="C90" s="26">
        <v>1303.4837931141419</v>
      </c>
      <c r="D90" s="26">
        <v>150.1477089897171</v>
      </c>
    </row>
    <row r="91" spans="1:5" x14ac:dyDescent="0.3">
      <c r="A91" s="14" t="s">
        <v>53</v>
      </c>
      <c r="B91" s="26">
        <v>1028.3922005484446</v>
      </c>
      <c r="C91" s="26">
        <v>1299.5811884268574</v>
      </c>
      <c r="D91" s="26">
        <v>-271.18898787841272</v>
      </c>
    </row>
    <row r="92" spans="1:5" x14ac:dyDescent="0.3">
      <c r="A92" s="14"/>
      <c r="B92" s="24"/>
      <c r="C92" s="24"/>
      <c r="D92" s="24"/>
    </row>
    <row r="93" spans="1:5" x14ac:dyDescent="0.3">
      <c r="A93" s="135" t="s">
        <v>54</v>
      </c>
      <c r="B93" s="137">
        <v>158292.57849354268</v>
      </c>
      <c r="C93" s="137">
        <v>150032.61841691134</v>
      </c>
      <c r="D93" s="137">
        <v>8259.9600766313561</v>
      </c>
    </row>
    <row r="94" spans="1:5" x14ac:dyDescent="0.3">
      <c r="A94" s="14"/>
      <c r="B94" s="27"/>
      <c r="C94" s="27"/>
    </row>
    <row r="95" spans="1:5" x14ac:dyDescent="0.3">
      <c r="A95" s="74"/>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heetViews>
  <sheetFormatPr baseColWidth="10" defaultColWidth="11.26953125" defaultRowHeight="13" x14ac:dyDescent="0.3"/>
  <cols>
    <col min="1" max="1" width="55.81640625" style="1" bestFit="1" customWidth="1"/>
    <col min="2" max="2" width="13.26953125" style="1" customWidth="1"/>
    <col min="3" max="4" width="13.7265625" style="1" customWidth="1"/>
    <col min="5" max="16384" width="11.26953125" style="1"/>
  </cols>
  <sheetData>
    <row r="2" spans="1:8" ht="12.75" customHeight="1" x14ac:dyDescent="0.3"/>
    <row r="3" spans="1:8" ht="12.75" customHeight="1" x14ac:dyDescent="0.3"/>
    <row r="4" spans="1:8" ht="12.75" customHeight="1" x14ac:dyDescent="0.3"/>
    <row r="5" spans="1:8" ht="18" x14ac:dyDescent="0.4">
      <c r="A5" s="144" t="s">
        <v>57</v>
      </c>
      <c r="B5" s="2"/>
      <c r="C5" s="2"/>
      <c r="D5" s="3"/>
    </row>
    <row r="6" spans="1:8" ht="18" x14ac:dyDescent="0.4">
      <c r="A6" s="145">
        <f>+'Balance Sheet'!A6</f>
        <v>45657</v>
      </c>
      <c r="B6" s="2"/>
      <c r="C6" s="2"/>
      <c r="D6" s="3"/>
    </row>
    <row r="7" spans="1:8" ht="18" x14ac:dyDescent="0.4">
      <c r="A7" s="146" t="s">
        <v>56</v>
      </c>
      <c r="B7" s="2"/>
      <c r="C7" s="2"/>
      <c r="D7" s="3"/>
    </row>
    <row r="8" spans="1:8" x14ac:dyDescent="0.3">
      <c r="A8" s="37"/>
      <c r="B8" s="37"/>
      <c r="C8" s="38"/>
      <c r="D8" s="37"/>
    </row>
    <row r="9" spans="1:8" x14ac:dyDescent="0.3">
      <c r="A9" s="37"/>
      <c r="B9" s="37"/>
      <c r="C9" s="120"/>
      <c r="D9" s="155" t="s">
        <v>91</v>
      </c>
    </row>
    <row r="10" spans="1:8" ht="31.9" customHeight="1" x14ac:dyDescent="0.3">
      <c r="A10" s="121"/>
      <c r="B10" s="122" t="s">
        <v>152</v>
      </c>
      <c r="C10" s="122" t="s">
        <v>130</v>
      </c>
      <c r="D10" s="122" t="s">
        <v>0</v>
      </c>
    </row>
    <row r="11" spans="1:8" x14ac:dyDescent="0.3">
      <c r="A11" s="123" t="s">
        <v>131</v>
      </c>
      <c r="B11" s="124">
        <v>44739.287546106847</v>
      </c>
      <c r="C11" s="124">
        <v>49334.900813430206</v>
      </c>
      <c r="D11" s="124">
        <v>-9.3151363265177913</v>
      </c>
      <c r="F11" s="80"/>
      <c r="G11" s="80"/>
      <c r="H11" s="80"/>
    </row>
    <row r="12" spans="1:8" x14ac:dyDescent="0.3">
      <c r="A12" s="125" t="s">
        <v>132</v>
      </c>
      <c r="B12" s="126">
        <v>-20863.235670483475</v>
      </c>
      <c r="C12" s="126">
        <v>-26033.357503180836</v>
      </c>
      <c r="D12" s="126">
        <v>-19.859604478852411</v>
      </c>
      <c r="F12" s="80"/>
      <c r="G12" s="80"/>
      <c r="H12" s="80"/>
    </row>
    <row r="13" spans="1:8" x14ac:dyDescent="0.3">
      <c r="A13" s="48" t="s">
        <v>133</v>
      </c>
      <c r="B13" s="99">
        <v>23876.051875623372</v>
      </c>
      <c r="C13" s="99">
        <v>23301.54331024937</v>
      </c>
      <c r="D13" s="92">
        <v>2.4655386886811925</v>
      </c>
      <c r="F13" s="80"/>
      <c r="G13" s="80"/>
      <c r="H13" s="80"/>
    </row>
    <row r="14" spans="1:8" x14ac:dyDescent="0.3">
      <c r="A14" s="123" t="s">
        <v>134</v>
      </c>
      <c r="B14" s="124">
        <v>-4461.739443337774</v>
      </c>
      <c r="C14" s="124">
        <v>-6136.2908641844206</v>
      </c>
      <c r="D14" s="124">
        <v>-27.289309746062901</v>
      </c>
      <c r="F14" s="80"/>
      <c r="G14" s="80"/>
      <c r="H14" s="80"/>
    </row>
    <row r="15" spans="1:8" x14ac:dyDescent="0.3">
      <c r="A15" s="127" t="s">
        <v>135</v>
      </c>
      <c r="B15" s="90">
        <v>-3941.3647051731077</v>
      </c>
      <c r="C15" s="90">
        <v>-3823.627302975076</v>
      </c>
      <c r="D15" s="90">
        <v>3.0792070688067064</v>
      </c>
      <c r="F15" s="80"/>
      <c r="G15" s="80"/>
      <c r="H15" s="80"/>
    </row>
    <row r="16" spans="1:8" x14ac:dyDescent="0.3">
      <c r="A16" s="127" t="s">
        <v>136</v>
      </c>
      <c r="B16" s="90">
        <v>947.14643213857721</v>
      </c>
      <c r="C16" s="90">
        <v>863.47076135675741</v>
      </c>
      <c r="D16" s="90">
        <v>9.6906200564732039</v>
      </c>
      <c r="F16" s="80"/>
      <c r="G16" s="80"/>
      <c r="H16" s="80"/>
    </row>
    <row r="17" spans="1:8" x14ac:dyDescent="0.3">
      <c r="A17" s="127" t="s">
        <v>137</v>
      </c>
      <c r="B17" s="90">
        <v>-4158.8900862897726</v>
      </c>
      <c r="C17" s="90">
        <v>-3999.9413542363941</v>
      </c>
      <c r="D17" s="90">
        <v>3.9737765626246917</v>
      </c>
      <c r="F17" s="80"/>
      <c r="G17" s="80"/>
      <c r="H17" s="80"/>
    </row>
    <row r="18" spans="1:8" x14ac:dyDescent="0.3">
      <c r="A18" s="127" t="s">
        <v>138</v>
      </c>
      <c r="B18" s="90">
        <v>2691.3689159865289</v>
      </c>
      <c r="C18" s="90">
        <v>823.80703167029139</v>
      </c>
      <c r="D18" s="90">
        <v>226.69894921019363</v>
      </c>
      <c r="F18" s="80"/>
      <c r="G18" s="80"/>
      <c r="H18" s="80"/>
    </row>
    <row r="19" spans="1:8" x14ac:dyDescent="0.3">
      <c r="A19" s="163" t="s">
        <v>139</v>
      </c>
      <c r="B19" s="164">
        <v>-2566.5778883166381</v>
      </c>
      <c r="C19" s="164">
        <v>-2747.8784425445101</v>
      </c>
      <c r="D19" s="164">
        <v>-6.5978374960425592</v>
      </c>
      <c r="F19" s="80"/>
      <c r="G19" s="80"/>
      <c r="H19" s="80"/>
    </row>
    <row r="20" spans="1:8" x14ac:dyDescent="0.3">
      <c r="A20" s="81" t="s">
        <v>1</v>
      </c>
      <c r="B20" s="165">
        <v>16847.73454396896</v>
      </c>
      <c r="C20" s="165">
        <v>14417.374003520439</v>
      </c>
      <c r="D20" s="165">
        <v>16.857165111032522</v>
      </c>
      <c r="F20" s="80"/>
      <c r="G20" s="80"/>
      <c r="H20" s="80"/>
    </row>
    <row r="21" spans="1:8" x14ac:dyDescent="0.3">
      <c r="A21" s="125" t="s">
        <v>140</v>
      </c>
      <c r="B21" s="126">
        <v>-7118.6690580680761</v>
      </c>
      <c r="C21" s="126">
        <v>-5444.3148338590727</v>
      </c>
      <c r="D21" s="126">
        <v>30.754177069186451</v>
      </c>
      <c r="F21" s="80"/>
      <c r="G21" s="80"/>
      <c r="H21" s="80"/>
    </row>
    <row r="22" spans="1:8" x14ac:dyDescent="0.3">
      <c r="A22" s="48" t="s">
        <v>141</v>
      </c>
      <c r="B22" s="99">
        <v>9729.0654859008846</v>
      </c>
      <c r="C22" s="99">
        <v>8973.0591696613646</v>
      </c>
      <c r="D22" s="99">
        <v>8.4252906611341434</v>
      </c>
      <c r="F22" s="80"/>
      <c r="G22" s="80"/>
      <c r="H22" s="80"/>
    </row>
    <row r="23" spans="1:8" x14ac:dyDescent="0.3">
      <c r="A23" s="125" t="s">
        <v>142</v>
      </c>
      <c r="B23" s="166">
        <v>-3951.9773314770746</v>
      </c>
      <c r="C23" s="166">
        <v>-3721.8526646878008</v>
      </c>
      <c r="D23" s="166">
        <v>6.1830676150254655</v>
      </c>
      <c r="F23" s="80"/>
      <c r="G23" s="80"/>
      <c r="H23" s="80"/>
    </row>
    <row r="24" spans="1:8" x14ac:dyDescent="0.3">
      <c r="A24" s="125" t="s">
        <v>143</v>
      </c>
      <c r="B24" s="166">
        <v>2377.2274278912078</v>
      </c>
      <c r="C24" s="166">
        <v>1535.2259419570275</v>
      </c>
      <c r="D24" s="166">
        <v>54.845444108431352</v>
      </c>
      <c r="F24" s="80"/>
      <c r="G24" s="80"/>
      <c r="H24" s="80"/>
    </row>
    <row r="25" spans="1:8" x14ac:dyDescent="0.3">
      <c r="A25" s="123" t="s">
        <v>144</v>
      </c>
      <c r="B25" s="128">
        <v>-1574.7499035858668</v>
      </c>
      <c r="C25" s="128">
        <v>-2186.6267227307735</v>
      </c>
      <c r="D25" s="124">
        <v>-27.982682768129852</v>
      </c>
      <c r="F25" s="80"/>
      <c r="G25" s="80"/>
      <c r="H25" s="80"/>
    </row>
    <row r="26" spans="1:8" x14ac:dyDescent="0.3">
      <c r="A26" s="129" t="s">
        <v>145</v>
      </c>
      <c r="B26" s="124">
        <v>-56.246577911549601</v>
      </c>
      <c r="C26" s="124">
        <v>217.81242239329816</v>
      </c>
      <c r="D26" s="124">
        <v>-125.8234022162366</v>
      </c>
      <c r="F26" s="80"/>
      <c r="G26" s="80"/>
      <c r="H26" s="80"/>
    </row>
    <row r="27" spans="1:8" x14ac:dyDescent="0.3">
      <c r="A27" s="48" t="s">
        <v>146</v>
      </c>
      <c r="B27" s="99">
        <v>8098.0690044034673</v>
      </c>
      <c r="C27" s="99">
        <v>7004.2448693238894</v>
      </c>
      <c r="D27" s="99">
        <v>15.616589018327156</v>
      </c>
      <c r="F27" s="80"/>
      <c r="G27" s="80"/>
      <c r="H27" s="80"/>
    </row>
    <row r="28" spans="1:8" x14ac:dyDescent="0.3">
      <c r="A28" s="125" t="s">
        <v>147</v>
      </c>
      <c r="B28" s="126">
        <v>-2150.2727523194048</v>
      </c>
      <c r="C28" s="126">
        <v>-1609.973025079116</v>
      </c>
      <c r="D28" s="124">
        <v>33.559551546755749</v>
      </c>
      <c r="F28" s="80"/>
      <c r="G28" s="80"/>
      <c r="H28" s="80"/>
    </row>
    <row r="29" spans="1:8" x14ac:dyDescent="0.3">
      <c r="A29" s="125" t="s">
        <v>148</v>
      </c>
      <c r="B29" s="126">
        <v>-335.85759687684731</v>
      </c>
      <c r="C29" s="126">
        <v>-591.48982663779839</v>
      </c>
      <c r="D29" s="124">
        <v>-43.218364585243947</v>
      </c>
      <c r="F29" s="80"/>
      <c r="G29" s="80"/>
      <c r="H29" s="80"/>
    </row>
    <row r="30" spans="1:8" x14ac:dyDescent="0.3">
      <c r="A30" s="48" t="s">
        <v>149</v>
      </c>
      <c r="B30" s="99">
        <v>5611.9386552072156</v>
      </c>
      <c r="C30" s="99">
        <v>4802.7820176069745</v>
      </c>
      <c r="D30" s="99">
        <v>16.84766526221421</v>
      </c>
      <c r="F30" s="80"/>
      <c r="G30" s="80"/>
      <c r="H30" s="80"/>
    </row>
    <row r="31" spans="1:8" ht="12" customHeight="1" x14ac:dyDescent="0.3"/>
    <row r="32" spans="1:8" x14ac:dyDescent="0.3">
      <c r="A32" s="89"/>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2"/>
  <sheetViews>
    <sheetView showGridLines="0" zoomScale="90" zoomScaleNormal="90" workbookViewId="0"/>
  </sheetViews>
  <sheetFormatPr baseColWidth="10" defaultColWidth="11.26953125" defaultRowHeight="13" x14ac:dyDescent="0.3"/>
  <cols>
    <col min="1" max="1" width="36.1796875" style="1" bestFit="1" customWidth="1"/>
    <col min="2" max="2" width="12.26953125" style="1" bestFit="1" customWidth="1"/>
    <col min="3" max="3" width="18.26953125" style="1" customWidth="1"/>
    <col min="4" max="5" width="14.1796875" style="1" customWidth="1"/>
    <col min="6" max="16384" width="11.26953125" style="1"/>
  </cols>
  <sheetData>
    <row r="2" spans="1:5" ht="12.75" customHeight="1" x14ac:dyDescent="0.3"/>
    <row r="3" spans="1:5" ht="12.75" customHeight="1" x14ac:dyDescent="0.3"/>
    <row r="4" spans="1:5" ht="18.75" customHeight="1" x14ac:dyDescent="0.4">
      <c r="E4" s="100"/>
    </row>
    <row r="5" spans="1:5" ht="18.75" customHeight="1" x14ac:dyDescent="0.4">
      <c r="B5" s="147"/>
      <c r="C5" s="148" t="s">
        <v>85</v>
      </c>
      <c r="D5" s="148"/>
      <c r="E5" s="100"/>
    </row>
    <row r="6" spans="1:5" ht="18" x14ac:dyDescent="0.4">
      <c r="A6" s="29" t="s">
        <v>3</v>
      </c>
      <c r="B6" s="147"/>
      <c r="C6" s="149">
        <f>+'Balance Sheet'!A6</f>
        <v>45657</v>
      </c>
      <c r="D6" s="149"/>
      <c r="E6" s="60"/>
    </row>
    <row r="7" spans="1:5" ht="18" x14ac:dyDescent="0.4">
      <c r="B7" s="144"/>
      <c r="C7" s="148" t="s">
        <v>56</v>
      </c>
      <c r="D7" s="148"/>
      <c r="E7" s="100"/>
    </row>
    <row r="8" spans="1:5" ht="18" x14ac:dyDescent="0.4">
      <c r="A8" s="101"/>
      <c r="B8" s="102"/>
      <c r="C8" s="102"/>
      <c r="D8" s="102"/>
      <c r="E8" s="102"/>
    </row>
    <row r="9" spans="1:5" x14ac:dyDescent="0.3">
      <c r="A9" s="103"/>
      <c r="B9" s="104"/>
      <c r="C9" s="104"/>
      <c r="D9" s="104"/>
      <c r="E9" s="155" t="s">
        <v>91</v>
      </c>
    </row>
    <row r="10" spans="1:5" ht="34.15" customHeight="1" x14ac:dyDescent="0.3">
      <c r="A10" s="105" t="s">
        <v>153</v>
      </c>
      <c r="B10" s="106" t="s">
        <v>112</v>
      </c>
      <c r="C10" s="107" t="s">
        <v>122</v>
      </c>
      <c r="D10" s="107" t="s">
        <v>83</v>
      </c>
      <c r="E10" s="107" t="s">
        <v>123</v>
      </c>
    </row>
    <row r="11" spans="1:5" x14ac:dyDescent="0.3">
      <c r="A11" s="108" t="s">
        <v>76</v>
      </c>
      <c r="B11" s="109">
        <v>18884.225629722307</v>
      </c>
      <c r="C11" s="109">
        <v>26289.434320646804</v>
      </c>
      <c r="D11" s="109">
        <v>76.9756926371101</v>
      </c>
      <c r="E11" s="79">
        <v>-511.34809689937532</v>
      </c>
    </row>
    <row r="12" spans="1:5" x14ac:dyDescent="0.3">
      <c r="A12" s="108" t="s">
        <v>77</v>
      </c>
      <c r="B12" s="109">
        <v>-8238.7057659901075</v>
      </c>
      <c r="C12" s="109">
        <v>-13032.887359854192</v>
      </c>
      <c r="D12" s="109">
        <v>-47.842603166000004</v>
      </c>
      <c r="E12" s="79">
        <v>456.20005852682488</v>
      </c>
    </row>
    <row r="13" spans="1:5" x14ac:dyDescent="0.3">
      <c r="A13" s="110" t="s">
        <v>60</v>
      </c>
      <c r="B13" s="82">
        <v>10645.519863732201</v>
      </c>
      <c r="C13" s="82">
        <v>13256.546960792617</v>
      </c>
      <c r="D13" s="82">
        <v>29.1330894711101</v>
      </c>
      <c r="E13" s="82">
        <v>-55.14803837255419</v>
      </c>
    </row>
    <row r="14" spans="1:5" x14ac:dyDescent="0.3">
      <c r="A14" s="108" t="s">
        <v>61</v>
      </c>
      <c r="B14" s="79">
        <v>-3441.673377854514</v>
      </c>
      <c r="C14" s="79">
        <v>-1004.798724801592</v>
      </c>
      <c r="D14" s="79">
        <v>-8.7993610750014994</v>
      </c>
      <c r="E14" s="79">
        <v>-6.4679796066667476</v>
      </c>
    </row>
    <row r="15" spans="1:5" x14ac:dyDescent="0.3">
      <c r="A15" s="111" t="s">
        <v>62</v>
      </c>
      <c r="B15" s="79">
        <v>-2242.6510066685232</v>
      </c>
      <c r="C15" s="79">
        <v>-1155.5310775316666</v>
      </c>
      <c r="D15" s="79">
        <v>-12.3245740530179</v>
      </c>
      <c r="E15" s="86">
        <v>-530.85804691990018</v>
      </c>
    </row>
    <row r="16" spans="1:5" x14ac:dyDescent="0.3">
      <c r="A16" s="111" t="s">
        <v>63</v>
      </c>
      <c r="B16" s="79">
        <v>683.30516489565071</v>
      </c>
      <c r="C16" s="79">
        <v>247.51217725090967</v>
      </c>
      <c r="D16" s="79">
        <v>0</v>
      </c>
      <c r="E16" s="86">
        <v>16.329089992016875</v>
      </c>
    </row>
    <row r="17" spans="1:5" x14ac:dyDescent="0.3">
      <c r="A17" s="111" t="s">
        <v>64</v>
      </c>
      <c r="B17" s="79">
        <v>-2497.4454960576563</v>
      </c>
      <c r="C17" s="79">
        <v>-2261.2631507107235</v>
      </c>
      <c r="D17" s="79">
        <v>-8.6535667653499004</v>
      </c>
      <c r="E17" s="86">
        <v>608.47212724395729</v>
      </c>
    </row>
    <row r="18" spans="1:5" x14ac:dyDescent="0.3">
      <c r="A18" s="111" t="s">
        <v>101</v>
      </c>
      <c r="B18" s="79">
        <v>615.11795997601473</v>
      </c>
      <c r="C18" s="79">
        <v>2164.4833261898884</v>
      </c>
      <c r="D18" s="79">
        <v>12.178779743366301</v>
      </c>
      <c r="E18" s="86">
        <v>-100.41114992274065</v>
      </c>
    </row>
    <row r="19" spans="1:5" x14ac:dyDescent="0.3">
      <c r="A19" s="108" t="s">
        <v>65</v>
      </c>
      <c r="B19" s="79">
        <v>-780.80358202634989</v>
      </c>
      <c r="C19" s="79">
        <v>-1764.8141711413612</v>
      </c>
      <c r="D19" s="79">
        <v>-0.66592282536609992</v>
      </c>
      <c r="E19" s="86">
        <v>-20.294212323561101</v>
      </c>
    </row>
    <row r="20" spans="1:5" x14ac:dyDescent="0.3">
      <c r="A20" s="110" t="s">
        <v>1</v>
      </c>
      <c r="B20" s="83">
        <v>6423.0429038513357</v>
      </c>
      <c r="C20" s="83">
        <v>10486.934064849665</v>
      </c>
      <c r="D20" s="83">
        <v>19.667805570742502</v>
      </c>
      <c r="E20" s="83">
        <v>-81.910230302784356</v>
      </c>
    </row>
    <row r="21" spans="1:5" x14ac:dyDescent="0.3">
      <c r="A21" s="108" t="s">
        <v>78</v>
      </c>
      <c r="B21" s="79">
        <v>-2528.1461021227319</v>
      </c>
      <c r="C21" s="79">
        <v>-4434.9645023237854</v>
      </c>
      <c r="D21" s="79">
        <v>-10.7656481675881</v>
      </c>
      <c r="E21" s="79">
        <v>-144.79280545396884</v>
      </c>
    </row>
    <row r="22" spans="1:5" x14ac:dyDescent="0.3">
      <c r="A22" s="110" t="s">
        <v>67</v>
      </c>
      <c r="B22" s="83">
        <v>3894.8968017286038</v>
      </c>
      <c r="C22" s="83">
        <v>6051.9695625258773</v>
      </c>
      <c r="D22" s="83">
        <v>8.9021574031544013</v>
      </c>
      <c r="E22" s="83">
        <v>-226.70303575674944</v>
      </c>
    </row>
    <row r="23" spans="1:5" x14ac:dyDescent="0.3">
      <c r="A23" s="108" t="s">
        <v>79</v>
      </c>
      <c r="B23" s="79">
        <v>-1392.8688154900958</v>
      </c>
      <c r="C23" s="79">
        <v>-85.565999689740821</v>
      </c>
      <c r="D23" s="79">
        <v>16.8416052639312</v>
      </c>
      <c r="E23" s="79">
        <v>-113.15669366996083</v>
      </c>
    </row>
    <row r="24" spans="1:5" x14ac:dyDescent="0.3">
      <c r="A24" s="108" t="s">
        <v>80</v>
      </c>
      <c r="B24" s="79">
        <v>12.830940496838501</v>
      </c>
      <c r="C24" s="79">
        <v>-52.456537095675607</v>
      </c>
      <c r="D24" s="79">
        <v>-62.415265205766403</v>
      </c>
      <c r="E24" s="79">
        <v>45.794283893053915</v>
      </c>
    </row>
    <row r="25" spans="1:5" x14ac:dyDescent="0.3">
      <c r="A25" s="110" t="s">
        <v>81</v>
      </c>
      <c r="B25" s="83">
        <v>2514.8589267353468</v>
      </c>
      <c r="C25" s="83">
        <v>5913.9470257404591</v>
      </c>
      <c r="D25" s="83">
        <v>-36.671502538680798</v>
      </c>
      <c r="E25" s="83">
        <v>-294.06544553365688</v>
      </c>
    </row>
    <row r="26" spans="1:5" x14ac:dyDescent="0.3">
      <c r="A26" s="108" t="s">
        <v>82</v>
      </c>
      <c r="B26" s="79">
        <v>-865.93813720137814</v>
      </c>
      <c r="C26" s="79">
        <v>-1770.3734426457479</v>
      </c>
      <c r="D26" s="79">
        <v>3.7126410170198998</v>
      </c>
      <c r="E26" s="79">
        <v>146.46858963385381</v>
      </c>
    </row>
    <row r="27" spans="1:5" x14ac:dyDescent="0.3">
      <c r="A27" s="112" t="s">
        <v>75</v>
      </c>
      <c r="B27" s="113">
        <v>1648.9207895339684</v>
      </c>
      <c r="C27" s="113">
        <v>4143.5735830947124</v>
      </c>
      <c r="D27" s="113">
        <v>-32.9588615216609</v>
      </c>
      <c r="E27" s="113">
        <v>-147.59685589980305</v>
      </c>
    </row>
    <row r="29" spans="1:5" x14ac:dyDescent="0.3">
      <c r="A29" s="87" t="s">
        <v>121</v>
      </c>
    </row>
    <row r="30" spans="1:5" ht="18" x14ac:dyDescent="0.4">
      <c r="C30" s="88"/>
      <c r="D30" s="88"/>
    </row>
    <row r="31" spans="1:5" x14ac:dyDescent="0.3">
      <c r="E31" s="155" t="s">
        <v>91</v>
      </c>
    </row>
    <row r="32" spans="1:5" s="114" customFormat="1" ht="32.25" customHeight="1" x14ac:dyDescent="0.3">
      <c r="A32" s="105" t="s">
        <v>150</v>
      </c>
      <c r="B32" s="106" t="s">
        <v>112</v>
      </c>
      <c r="C32" s="107" t="s">
        <v>109</v>
      </c>
      <c r="D32" s="107" t="s">
        <v>83</v>
      </c>
      <c r="E32" s="107" t="s">
        <v>84</v>
      </c>
    </row>
    <row r="33" spans="1:5" s="114" customFormat="1" x14ac:dyDescent="0.3">
      <c r="A33" s="115" t="s">
        <v>76</v>
      </c>
      <c r="B33" s="90">
        <v>18363.101030889353</v>
      </c>
      <c r="C33" s="90">
        <v>31683.314179865974</v>
      </c>
      <c r="D33" s="90">
        <v>44.192628647221198</v>
      </c>
      <c r="E33" s="90">
        <v>-755.7070259723514</v>
      </c>
    </row>
    <row r="34" spans="1:5" s="114" customFormat="1" x14ac:dyDescent="0.3">
      <c r="A34" s="115" t="s">
        <v>77</v>
      </c>
      <c r="B34" s="90">
        <v>-8386.8856671971516</v>
      </c>
      <c r="C34" s="90">
        <v>-18227.385380494779</v>
      </c>
      <c r="D34" s="90">
        <v>-113.203223749</v>
      </c>
      <c r="E34" s="90">
        <v>694.11676826009898</v>
      </c>
    </row>
    <row r="35" spans="1:5" s="114" customFormat="1" x14ac:dyDescent="0.3">
      <c r="A35" s="116" t="s">
        <v>60</v>
      </c>
      <c r="B35" s="99">
        <v>9976.2153636922012</v>
      </c>
      <c r="C35" s="99">
        <v>13455.928799371195</v>
      </c>
      <c r="D35" s="99">
        <v>-69.010595101778804</v>
      </c>
      <c r="E35" s="99">
        <v>-61.590257712252438</v>
      </c>
    </row>
    <row r="36" spans="1:5" s="114" customFormat="1" x14ac:dyDescent="0.3">
      <c r="A36" s="117" t="s">
        <v>61</v>
      </c>
      <c r="B36" s="90">
        <v>-3230.4248840855835</v>
      </c>
      <c r="C36" s="90">
        <v>-2860.4731340369631</v>
      </c>
      <c r="D36" s="90">
        <v>-14.0487790259746</v>
      </c>
      <c r="E36" s="90">
        <v>-31.34406703589903</v>
      </c>
    </row>
    <row r="37" spans="1:5" s="114" customFormat="1" x14ac:dyDescent="0.3">
      <c r="A37" s="118" t="s">
        <v>62</v>
      </c>
      <c r="B37" s="94">
        <v>-2114.3091237941653</v>
      </c>
      <c r="C37" s="94">
        <v>-1152.2986351747309</v>
      </c>
      <c r="D37" s="94">
        <v>-11.298149744935602</v>
      </c>
      <c r="E37" s="94">
        <v>-545.72139426124397</v>
      </c>
    </row>
    <row r="38" spans="1:5" s="114" customFormat="1" x14ac:dyDescent="0.3">
      <c r="A38" s="118" t="s">
        <v>63</v>
      </c>
      <c r="B38" s="94">
        <v>608.03619935533868</v>
      </c>
      <c r="C38" s="94">
        <v>243.8491594728647</v>
      </c>
      <c r="D38" s="94">
        <v>0</v>
      </c>
      <c r="E38" s="94">
        <v>11.585402528553987</v>
      </c>
    </row>
    <row r="39" spans="1:5" s="114" customFormat="1" x14ac:dyDescent="0.3">
      <c r="A39" s="118" t="s">
        <v>64</v>
      </c>
      <c r="B39" s="94">
        <v>-2233.0961524002532</v>
      </c>
      <c r="C39" s="94">
        <v>-2332.6061106926509</v>
      </c>
      <c r="D39" s="94">
        <v>-5.8176191350389983</v>
      </c>
      <c r="E39" s="94">
        <v>571.57852799154909</v>
      </c>
    </row>
    <row r="40" spans="1:5" s="114" customFormat="1" x14ac:dyDescent="0.3">
      <c r="A40" s="118" t="s">
        <v>101</v>
      </c>
      <c r="B40" s="94">
        <v>508.94419275349668</v>
      </c>
      <c r="C40" s="94">
        <v>380.58245235755356</v>
      </c>
      <c r="D40" s="94">
        <v>3.066989854</v>
      </c>
      <c r="E40" s="94">
        <v>-68.78660329475882</v>
      </c>
    </row>
    <row r="41" spans="1:5" s="114" customFormat="1" x14ac:dyDescent="0.3">
      <c r="A41" s="117" t="s">
        <v>65</v>
      </c>
      <c r="B41" s="94">
        <v>-734.77782632922344</v>
      </c>
      <c r="C41" s="94">
        <v>-1994.217376881933</v>
      </c>
      <c r="D41" s="94">
        <v>-0.61058329700000002</v>
      </c>
      <c r="E41" s="94">
        <v>-18.272656036353322</v>
      </c>
    </row>
    <row r="42" spans="1:5" s="114" customFormat="1" x14ac:dyDescent="0.3">
      <c r="A42" s="116" t="s">
        <v>1</v>
      </c>
      <c r="B42" s="99">
        <v>6011.0126532773947</v>
      </c>
      <c r="C42" s="99">
        <v>8601.2382884522867</v>
      </c>
      <c r="D42" s="99">
        <v>-83.669957424753406</v>
      </c>
      <c r="E42" s="99">
        <v>-111.2069807844908</v>
      </c>
    </row>
    <row r="43" spans="1:5" s="114" customFormat="1" x14ac:dyDescent="0.3">
      <c r="A43" s="117" t="s">
        <v>78</v>
      </c>
      <c r="B43" s="94">
        <v>-2526.1639699071161</v>
      </c>
      <c r="C43" s="94">
        <v>-2778.1459852619387</v>
      </c>
      <c r="D43" s="90">
        <v>-18.383430567485703</v>
      </c>
      <c r="E43" s="119">
        <v>-121.62144812253403</v>
      </c>
    </row>
    <row r="44" spans="1:5" s="114" customFormat="1" x14ac:dyDescent="0.3">
      <c r="A44" s="116" t="s">
        <v>67</v>
      </c>
      <c r="B44" s="99">
        <v>3484.8486833702782</v>
      </c>
      <c r="C44" s="99">
        <v>5823.0923031903503</v>
      </c>
      <c r="D44" s="99">
        <v>-102.05338799223911</v>
      </c>
      <c r="E44" s="99">
        <v>-232.82842890702392</v>
      </c>
    </row>
    <row r="45" spans="1:5" s="114" customFormat="1" x14ac:dyDescent="0.3">
      <c r="A45" s="117" t="s">
        <v>79</v>
      </c>
      <c r="B45" s="94">
        <v>-1330.3056369133119</v>
      </c>
      <c r="C45" s="94">
        <v>-572.75296284774856</v>
      </c>
      <c r="D45" s="90">
        <v>10.742485777171099</v>
      </c>
      <c r="E45" s="119">
        <v>-294.3106087468837</v>
      </c>
    </row>
    <row r="46" spans="1:5" s="114" customFormat="1" x14ac:dyDescent="0.3">
      <c r="A46" s="117" t="s">
        <v>80</v>
      </c>
      <c r="B46" s="94">
        <v>19.595168031222997</v>
      </c>
      <c r="C46" s="94">
        <v>228.25341970250798</v>
      </c>
      <c r="D46" s="90">
        <v>-30.045220772260297</v>
      </c>
      <c r="E46" s="119">
        <v>9.0554318274371319E-3</v>
      </c>
    </row>
    <row r="47" spans="1:5" s="114" customFormat="1" x14ac:dyDescent="0.3">
      <c r="A47" s="116" t="s">
        <v>81</v>
      </c>
      <c r="B47" s="99">
        <v>2174.1382144881895</v>
      </c>
      <c r="C47" s="99">
        <v>5478.5927600451087</v>
      </c>
      <c r="D47" s="99">
        <v>-121.35612298732831</v>
      </c>
      <c r="E47" s="99">
        <v>-527.12998222207966</v>
      </c>
    </row>
    <row r="48" spans="1:5" s="114" customFormat="1" x14ac:dyDescent="0.3">
      <c r="A48" s="117" t="s">
        <v>82</v>
      </c>
      <c r="B48" s="94">
        <v>-662.94291238531446</v>
      </c>
      <c r="C48" s="94">
        <v>-1745.9041505956718</v>
      </c>
      <c r="D48" s="90">
        <v>0</v>
      </c>
      <c r="E48" s="119">
        <v>207.38421126407192</v>
      </c>
    </row>
    <row r="49" spans="1:5" s="114" customFormat="1" x14ac:dyDescent="0.3">
      <c r="A49" s="116" t="s">
        <v>75</v>
      </c>
      <c r="B49" s="99">
        <v>1511.1953021028751</v>
      </c>
      <c r="C49" s="99">
        <v>3732.6310399873728</v>
      </c>
      <c r="D49" s="99">
        <v>-121.35612298732831</v>
      </c>
      <c r="E49" s="99">
        <v>-319.74577095800925</v>
      </c>
    </row>
    <row r="50" spans="1:5" s="114" customFormat="1" ht="9.65" customHeight="1" x14ac:dyDescent="0.3"/>
    <row r="51" spans="1:5" s="114" customFormat="1" x14ac:dyDescent="0.3">
      <c r="A51" s="89"/>
    </row>
    <row r="52" spans="1:5" s="114" customFormat="1" x14ac:dyDescent="0.3"/>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50"/>
  <sheetViews>
    <sheetView showGridLines="0" zoomScale="90" zoomScaleNormal="90" workbookViewId="0"/>
  </sheetViews>
  <sheetFormatPr baseColWidth="10" defaultColWidth="11.26953125" defaultRowHeight="13" x14ac:dyDescent="0.3"/>
  <cols>
    <col min="1" max="1" width="33.1796875" style="1" bestFit="1" customWidth="1"/>
    <col min="2" max="2" width="15.81640625" style="1" bestFit="1" customWidth="1"/>
    <col min="3" max="3" width="15.26953125" style="1" bestFit="1" customWidth="1"/>
    <col min="4" max="4" width="15.26953125" style="1" customWidth="1"/>
    <col min="5" max="16384" width="11.26953125" style="1"/>
  </cols>
  <sheetData>
    <row r="2" spans="1:6" ht="12.75" customHeight="1" x14ac:dyDescent="0.3"/>
    <row r="3" spans="1:6" ht="12.75" customHeight="1" x14ac:dyDescent="0.3"/>
    <row r="4" spans="1:6" ht="12.75" customHeight="1" x14ac:dyDescent="0.3"/>
    <row r="5" spans="1:6" ht="15.5" x14ac:dyDescent="0.35">
      <c r="A5" s="147"/>
      <c r="B5" s="148" t="s">
        <v>90</v>
      </c>
      <c r="C5" s="147"/>
    </row>
    <row r="6" spans="1:6" ht="15.5" x14ac:dyDescent="0.35">
      <c r="A6" s="147"/>
      <c r="B6" s="150">
        <f>+'Balance Sheet'!A6</f>
        <v>45657</v>
      </c>
      <c r="C6" s="147"/>
    </row>
    <row r="7" spans="1:6" ht="15.5" x14ac:dyDescent="0.35">
      <c r="A7" s="147"/>
      <c r="B7" s="148" t="s">
        <v>56</v>
      </c>
      <c r="C7" s="147"/>
    </row>
    <row r="8" spans="1:6" x14ac:dyDescent="0.3">
      <c r="B8" s="75"/>
      <c r="E8" s="155" t="s">
        <v>91</v>
      </c>
    </row>
    <row r="9" spans="1:6" x14ac:dyDescent="0.3">
      <c r="A9" s="76" t="s">
        <v>153</v>
      </c>
      <c r="B9" s="77" t="s">
        <v>86</v>
      </c>
      <c r="C9" s="77" t="s">
        <v>87</v>
      </c>
      <c r="D9" s="77" t="s">
        <v>88</v>
      </c>
      <c r="E9" s="77" t="s">
        <v>89</v>
      </c>
    </row>
    <row r="10" spans="1:6" x14ac:dyDescent="0.3">
      <c r="A10" s="78" t="s">
        <v>76</v>
      </c>
      <c r="B10" s="90">
        <v>1914.55443773</v>
      </c>
      <c r="C10" s="91">
        <v>1967.0701786334173</v>
      </c>
      <c r="D10" s="91">
        <v>6221.3057483885859</v>
      </c>
      <c r="E10" s="90">
        <v>8782.6587935839761</v>
      </c>
      <c r="F10" s="80"/>
    </row>
    <row r="11" spans="1:6" x14ac:dyDescent="0.3">
      <c r="A11" s="78" t="s">
        <v>77</v>
      </c>
      <c r="B11" s="90">
        <v>-0.47288494000000003</v>
      </c>
      <c r="C11" s="91">
        <v>-67.994715348375905</v>
      </c>
      <c r="D11" s="91">
        <v>-2205.1149649275098</v>
      </c>
      <c r="E11" s="90">
        <v>-5965.1232007742237</v>
      </c>
      <c r="F11" s="80"/>
    </row>
    <row r="12" spans="1:6" x14ac:dyDescent="0.3">
      <c r="A12" s="81" t="s">
        <v>60</v>
      </c>
      <c r="B12" s="92">
        <v>1914.0815527900002</v>
      </c>
      <c r="C12" s="93">
        <v>1899.0754632850412</v>
      </c>
      <c r="D12" s="93">
        <v>4016.1907834610756</v>
      </c>
      <c r="E12" s="92">
        <v>2817.5355928097524</v>
      </c>
      <c r="F12" s="80"/>
    </row>
    <row r="13" spans="1:6" x14ac:dyDescent="0.3">
      <c r="A13" s="78" t="s">
        <v>61</v>
      </c>
      <c r="B13" s="90">
        <v>-295.83193521000004</v>
      </c>
      <c r="C13" s="90">
        <v>-299.82837105782073</v>
      </c>
      <c r="D13" s="90">
        <v>-2122.8817404931192</v>
      </c>
      <c r="E13" s="90">
        <v>-724.49485970724379</v>
      </c>
      <c r="F13" s="80"/>
    </row>
    <row r="14" spans="1:6" x14ac:dyDescent="0.3">
      <c r="A14" s="85" t="s">
        <v>62</v>
      </c>
      <c r="B14" s="94">
        <v>-345.20190371000001</v>
      </c>
      <c r="C14" s="95">
        <v>-350.49356223064467</v>
      </c>
      <c r="D14" s="95">
        <v>-1065.7183727121617</v>
      </c>
      <c r="E14" s="94">
        <v>-481.23716801571686</v>
      </c>
      <c r="F14" s="80"/>
    </row>
    <row r="15" spans="1:6" x14ac:dyDescent="0.3">
      <c r="A15" s="85" t="s">
        <v>63</v>
      </c>
      <c r="B15" s="94">
        <v>134.33870216999998</v>
      </c>
      <c r="C15" s="95">
        <v>220.40633855218263</v>
      </c>
      <c r="D15" s="95">
        <v>327.60414276479815</v>
      </c>
      <c r="E15" s="94">
        <v>0</v>
      </c>
      <c r="F15" s="80"/>
    </row>
    <row r="16" spans="1:6" x14ac:dyDescent="0.3">
      <c r="A16" s="85" t="s">
        <v>64</v>
      </c>
      <c r="B16" s="94">
        <v>-314.37372797</v>
      </c>
      <c r="C16" s="95">
        <v>-242.05889009717461</v>
      </c>
      <c r="D16" s="95">
        <v>-1524.6135331711143</v>
      </c>
      <c r="E16" s="94">
        <v>-416.80689202436753</v>
      </c>
      <c r="F16" s="80"/>
    </row>
    <row r="17" spans="1:6" x14ac:dyDescent="0.3">
      <c r="A17" s="85" t="s">
        <v>101</v>
      </c>
      <c r="B17" s="94">
        <v>229.40499430000003</v>
      </c>
      <c r="C17" s="95">
        <v>72.317742717815918</v>
      </c>
      <c r="D17" s="95">
        <v>139.8460226253581</v>
      </c>
      <c r="E17" s="94">
        <v>173.54920033284071</v>
      </c>
      <c r="F17" s="80"/>
    </row>
    <row r="18" spans="1:6" x14ac:dyDescent="0.3">
      <c r="A18" s="78" t="s">
        <v>65</v>
      </c>
      <c r="B18" s="94">
        <v>-75.676657500000005</v>
      </c>
      <c r="C18" s="95">
        <v>-136.0280869847567</v>
      </c>
      <c r="D18" s="95">
        <v>-563.90918754270956</v>
      </c>
      <c r="E18" s="94">
        <v>-5.1896499988837004</v>
      </c>
      <c r="F18" s="80"/>
    </row>
    <row r="19" spans="1:6" x14ac:dyDescent="0.3">
      <c r="A19" s="81" t="s">
        <v>1</v>
      </c>
      <c r="B19" s="96">
        <v>1542.57296008</v>
      </c>
      <c r="C19" s="96">
        <v>1463.2190052424639</v>
      </c>
      <c r="D19" s="96">
        <v>1329.3998554252471</v>
      </c>
      <c r="E19" s="96">
        <v>2087.8510831036251</v>
      </c>
      <c r="F19" s="80"/>
    </row>
    <row r="20" spans="1:6" x14ac:dyDescent="0.3">
      <c r="A20" s="78" t="s">
        <v>78</v>
      </c>
      <c r="B20" s="91">
        <v>-686.96650852999994</v>
      </c>
      <c r="C20" s="91">
        <v>-381.84169685806359</v>
      </c>
      <c r="D20" s="91">
        <v>-898.09955871271575</v>
      </c>
      <c r="E20" s="91">
        <v>-561.23833802195281</v>
      </c>
      <c r="F20" s="80"/>
    </row>
    <row r="21" spans="1:6" x14ac:dyDescent="0.3">
      <c r="A21" s="81" t="s">
        <v>67</v>
      </c>
      <c r="B21" s="96">
        <v>855.60645155000009</v>
      </c>
      <c r="C21" s="96">
        <v>1081.3773083844003</v>
      </c>
      <c r="D21" s="96">
        <v>431.30029671253124</v>
      </c>
      <c r="E21" s="96">
        <v>1526.6127450816725</v>
      </c>
      <c r="F21" s="80"/>
    </row>
    <row r="22" spans="1:6" x14ac:dyDescent="0.3">
      <c r="A22" s="78" t="s">
        <v>79</v>
      </c>
      <c r="B22" s="91">
        <v>-102.51597773999998</v>
      </c>
      <c r="C22" s="91">
        <v>-332.46043978841186</v>
      </c>
      <c r="D22" s="91">
        <v>-142.49032975344062</v>
      </c>
      <c r="E22" s="91">
        <v>-815.40206820824301</v>
      </c>
      <c r="F22" s="80"/>
    </row>
    <row r="23" spans="1:6" x14ac:dyDescent="0.3">
      <c r="A23" s="78" t="s">
        <v>80</v>
      </c>
      <c r="B23" s="91">
        <v>0</v>
      </c>
      <c r="C23" s="91">
        <v>1.4214220773999999E-3</v>
      </c>
      <c r="D23" s="91">
        <v>-8.3919796749469011</v>
      </c>
      <c r="E23" s="91">
        <v>21.221498749708001</v>
      </c>
      <c r="F23" s="80"/>
    </row>
    <row r="24" spans="1:6" x14ac:dyDescent="0.3">
      <c r="A24" s="81" t="s">
        <v>81</v>
      </c>
      <c r="B24" s="96">
        <v>753.09047381000016</v>
      </c>
      <c r="C24" s="96">
        <v>748.91829001806582</v>
      </c>
      <c r="D24" s="96">
        <v>280.41798728414369</v>
      </c>
      <c r="E24" s="96">
        <v>732.43217562313748</v>
      </c>
      <c r="F24" s="80"/>
    </row>
    <row r="25" spans="1:6" x14ac:dyDescent="0.3">
      <c r="A25" s="78" t="s">
        <v>82</v>
      </c>
      <c r="B25" s="91">
        <v>-126.69361135160311</v>
      </c>
      <c r="C25" s="91">
        <v>-192.33628079357192</v>
      </c>
      <c r="D25" s="91">
        <v>-122.34014453128529</v>
      </c>
      <c r="E25" s="91">
        <v>-424.5681005249179</v>
      </c>
      <c r="F25" s="80"/>
    </row>
    <row r="26" spans="1:6" x14ac:dyDescent="0.3">
      <c r="A26" s="81" t="s">
        <v>75</v>
      </c>
      <c r="B26" s="96">
        <v>626.39686245839698</v>
      </c>
      <c r="C26" s="96">
        <v>556.58200922449396</v>
      </c>
      <c r="D26" s="96">
        <v>158.0778427528584</v>
      </c>
      <c r="E26" s="96">
        <v>307.8640750982197</v>
      </c>
      <c r="F26" s="80"/>
    </row>
    <row r="27" spans="1:6" x14ac:dyDescent="0.3">
      <c r="E27" s="80"/>
      <c r="F27" s="80"/>
    </row>
    <row r="28" spans="1:6" x14ac:dyDescent="0.3">
      <c r="E28" s="80"/>
      <c r="F28" s="80"/>
    </row>
    <row r="29" spans="1:6" ht="18" x14ac:dyDescent="0.4">
      <c r="B29" s="88"/>
      <c r="E29" s="80"/>
      <c r="F29" s="80"/>
    </row>
    <row r="30" spans="1:6" x14ac:dyDescent="0.3">
      <c r="B30" s="75"/>
      <c r="E30" s="155" t="s">
        <v>91</v>
      </c>
      <c r="F30" s="80"/>
    </row>
    <row r="31" spans="1:6" x14ac:dyDescent="0.3">
      <c r="A31" s="97" t="s">
        <v>150</v>
      </c>
      <c r="B31" s="98" t="s">
        <v>86</v>
      </c>
      <c r="C31" s="98" t="s">
        <v>87</v>
      </c>
      <c r="D31" s="98" t="s">
        <v>88</v>
      </c>
      <c r="E31" s="98" t="s">
        <v>89</v>
      </c>
      <c r="F31" s="80"/>
    </row>
    <row r="32" spans="1:6" x14ac:dyDescent="0.3">
      <c r="A32" s="78" t="s">
        <v>76</v>
      </c>
      <c r="B32" s="90">
        <v>1939.5365057500001</v>
      </c>
      <c r="C32" s="91">
        <v>1772.9330487855343</v>
      </c>
      <c r="D32" s="91">
        <v>5977.2324471894517</v>
      </c>
      <c r="E32" s="90">
        <v>8674.4631814488657</v>
      </c>
      <c r="F32" s="80"/>
    </row>
    <row r="33" spans="1:6" x14ac:dyDescent="0.3">
      <c r="A33" s="78" t="s">
        <v>77</v>
      </c>
      <c r="B33" s="90">
        <v>-6.5478437699999992</v>
      </c>
      <c r="C33" s="91">
        <v>-114.84992886784001</v>
      </c>
      <c r="D33" s="91">
        <v>-2228.2412677585007</v>
      </c>
      <c r="E33" s="90">
        <v>-6037.2466268008111</v>
      </c>
      <c r="F33" s="80"/>
    </row>
    <row r="34" spans="1:6" x14ac:dyDescent="0.3">
      <c r="A34" s="81" t="s">
        <v>60</v>
      </c>
      <c r="B34" s="99">
        <v>1932.9886619800002</v>
      </c>
      <c r="C34" s="96">
        <v>1658.0831199176941</v>
      </c>
      <c r="D34" s="96">
        <v>3748.9911794309514</v>
      </c>
      <c r="E34" s="99">
        <v>2637.2165546480546</v>
      </c>
      <c r="F34" s="80"/>
    </row>
    <row r="35" spans="1:6" x14ac:dyDescent="0.3">
      <c r="A35" s="78" t="s">
        <v>61</v>
      </c>
      <c r="B35" s="90">
        <v>-289.38105507000012</v>
      </c>
      <c r="C35" s="90">
        <v>-304.29804475072734</v>
      </c>
      <c r="D35" s="90">
        <v>-1832.9149864260942</v>
      </c>
      <c r="E35" s="90">
        <v>-804.89495012326176</v>
      </c>
      <c r="F35" s="80"/>
    </row>
    <row r="36" spans="1:6" x14ac:dyDescent="0.3">
      <c r="A36" s="85" t="s">
        <v>62</v>
      </c>
      <c r="B36" s="94">
        <v>-338.98564200999999</v>
      </c>
      <c r="C36" s="95">
        <v>-291.53895291575157</v>
      </c>
      <c r="D36" s="95">
        <v>-991.60457221374088</v>
      </c>
      <c r="E36" s="94">
        <v>-492.17995665467311</v>
      </c>
      <c r="F36" s="80"/>
    </row>
    <row r="37" spans="1:6" x14ac:dyDescent="0.3">
      <c r="A37" s="85" t="s">
        <v>63</v>
      </c>
      <c r="B37" s="94">
        <v>133.21897944</v>
      </c>
      <c r="C37" s="95">
        <v>179.9912100973641</v>
      </c>
      <c r="D37" s="95">
        <v>293.91884726347462</v>
      </c>
      <c r="E37" s="94">
        <v>0</v>
      </c>
      <c r="F37" s="80"/>
    </row>
    <row r="38" spans="1:6" x14ac:dyDescent="0.3">
      <c r="A38" s="85" t="s">
        <v>64</v>
      </c>
      <c r="B38" s="94">
        <v>-292.87625242000001</v>
      </c>
      <c r="C38" s="95">
        <v>-261.8376451323673</v>
      </c>
      <c r="D38" s="95">
        <v>-1262.4251846680554</v>
      </c>
      <c r="E38" s="94">
        <v>-416.1140599098303</v>
      </c>
      <c r="F38" s="80"/>
    </row>
    <row r="39" spans="1:6" x14ac:dyDescent="0.3">
      <c r="A39" s="85" t="s">
        <v>101</v>
      </c>
      <c r="B39" s="94">
        <v>209.26185991999998</v>
      </c>
      <c r="C39" s="94">
        <v>69.087343200027405</v>
      </c>
      <c r="D39" s="94">
        <v>127.1959231922278</v>
      </c>
      <c r="E39" s="94">
        <v>103.3990664412415</v>
      </c>
      <c r="F39" s="80"/>
    </row>
    <row r="40" spans="1:6" x14ac:dyDescent="0.3">
      <c r="A40" s="78" t="s">
        <v>65</v>
      </c>
      <c r="B40" s="94">
        <v>-90.861714239999998</v>
      </c>
      <c r="C40" s="95">
        <v>-122.0047580150127</v>
      </c>
      <c r="D40" s="95">
        <v>-515.7332611889891</v>
      </c>
      <c r="E40" s="94">
        <v>-6.1780928852216999</v>
      </c>
      <c r="F40" s="80"/>
    </row>
    <row r="41" spans="1:6" x14ac:dyDescent="0.3">
      <c r="A41" s="81" t="s">
        <v>1</v>
      </c>
      <c r="B41" s="99">
        <v>1552.7458926699999</v>
      </c>
      <c r="C41" s="96">
        <v>1231.7803171519543</v>
      </c>
      <c r="D41" s="96">
        <v>1400.3429318158683</v>
      </c>
      <c r="E41" s="99">
        <v>1826.1435116395714</v>
      </c>
      <c r="F41" s="80"/>
    </row>
    <row r="42" spans="1:6" x14ac:dyDescent="0.3">
      <c r="A42" s="78" t="s">
        <v>78</v>
      </c>
      <c r="B42" s="90">
        <v>-654.00618322000003</v>
      </c>
      <c r="C42" s="91">
        <v>-416.57539189360108</v>
      </c>
      <c r="D42" s="91">
        <v>-873.48689406430674</v>
      </c>
      <c r="E42" s="90">
        <v>-582.0955007292082</v>
      </c>
      <c r="F42" s="80"/>
    </row>
    <row r="43" spans="1:6" x14ac:dyDescent="0.3">
      <c r="A43" s="81" t="s">
        <v>67</v>
      </c>
      <c r="B43" s="99">
        <v>898.73970944999996</v>
      </c>
      <c r="C43" s="96">
        <v>815.20492525835311</v>
      </c>
      <c r="D43" s="96">
        <v>526.85603775156153</v>
      </c>
      <c r="E43" s="99">
        <v>1244.0480109103635</v>
      </c>
      <c r="F43" s="80"/>
    </row>
    <row r="44" spans="1:6" x14ac:dyDescent="0.3">
      <c r="A44" s="78" t="s">
        <v>79</v>
      </c>
      <c r="B44" s="90">
        <v>-80.49603565000001</v>
      </c>
      <c r="C44" s="91">
        <v>-290.83368361822193</v>
      </c>
      <c r="D44" s="91">
        <v>-142.11398961832057</v>
      </c>
      <c r="E44" s="90">
        <v>-816.86192802676919</v>
      </c>
      <c r="F44" s="80"/>
    </row>
    <row r="45" spans="1:6" x14ac:dyDescent="0.3">
      <c r="A45" s="78" t="s">
        <v>80</v>
      </c>
      <c r="B45" s="90">
        <v>1.2557349999999998</v>
      </c>
      <c r="C45" s="91">
        <v>-1.8052429505E-3</v>
      </c>
      <c r="D45" s="91">
        <v>12.846652500577999</v>
      </c>
      <c r="E45" s="90">
        <v>5.4945857735954995</v>
      </c>
      <c r="F45" s="80"/>
    </row>
    <row r="46" spans="1:6" x14ac:dyDescent="0.3">
      <c r="A46" s="81" t="s">
        <v>81</v>
      </c>
      <c r="B46" s="99">
        <v>819.49940879999986</v>
      </c>
      <c r="C46" s="99">
        <v>524.36943639718072</v>
      </c>
      <c r="D46" s="99">
        <v>397.58870063381886</v>
      </c>
      <c r="E46" s="99">
        <v>432.68066865718981</v>
      </c>
      <c r="F46" s="80"/>
    </row>
    <row r="47" spans="1:6" x14ac:dyDescent="0.3">
      <c r="A47" s="78" t="s">
        <v>82</v>
      </c>
      <c r="B47" s="90">
        <v>-126.87132167468198</v>
      </c>
      <c r="C47" s="91">
        <v>-151.58575469911361</v>
      </c>
      <c r="D47" s="91">
        <v>-166.64414187597549</v>
      </c>
      <c r="E47" s="90">
        <v>-217.84169413554341</v>
      </c>
      <c r="F47" s="80"/>
    </row>
    <row r="48" spans="1:6" x14ac:dyDescent="0.3">
      <c r="A48" s="81" t="s">
        <v>75</v>
      </c>
      <c r="B48" s="99">
        <v>692.62808712531785</v>
      </c>
      <c r="C48" s="96">
        <v>372.7836816980672</v>
      </c>
      <c r="D48" s="96">
        <v>230.94455875784334</v>
      </c>
      <c r="E48" s="99">
        <v>214.83897452164641</v>
      </c>
      <c r="F48" s="80"/>
    </row>
    <row r="49" spans="1:1" ht="6.75" customHeight="1" x14ac:dyDescent="0.3"/>
    <row r="50" spans="1:1" x14ac:dyDescent="0.3">
      <c r="A50" s="89"/>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50"/>
  <sheetViews>
    <sheetView showGridLines="0" zoomScale="90" zoomScaleNormal="90" workbookViewId="0"/>
  </sheetViews>
  <sheetFormatPr baseColWidth="10" defaultColWidth="11.26953125" defaultRowHeight="13" x14ac:dyDescent="0.3"/>
  <cols>
    <col min="1" max="1" width="33.1796875" style="1" bestFit="1" customWidth="1"/>
    <col min="2" max="2" width="15.81640625" style="1" bestFit="1" customWidth="1"/>
    <col min="3" max="3" width="15.26953125" style="1" bestFit="1" customWidth="1"/>
    <col min="4" max="4" width="11.26953125" style="1"/>
    <col min="5" max="5" width="15.26953125" style="1" bestFit="1" customWidth="1"/>
    <col min="6" max="6" width="15.26953125" style="1" customWidth="1"/>
    <col min="7" max="7" width="12.26953125" style="1" customWidth="1"/>
    <col min="8" max="16384" width="11.26953125" style="1"/>
  </cols>
  <sheetData>
    <row r="2" spans="1:16" ht="12.75" customHeight="1" x14ac:dyDescent="0.3"/>
    <row r="3" spans="1:16" ht="12.75" customHeight="1" x14ac:dyDescent="0.3"/>
    <row r="4" spans="1:16" ht="12.75" customHeight="1" x14ac:dyDescent="0.3"/>
    <row r="5" spans="1:16" ht="15.5" x14ac:dyDescent="0.35">
      <c r="A5" s="147"/>
      <c r="B5" s="144"/>
      <c r="C5" s="148" t="s">
        <v>110</v>
      </c>
      <c r="D5" s="147"/>
      <c r="E5" s="147"/>
      <c r="F5" s="147"/>
    </row>
    <row r="6" spans="1:16" ht="15.5" x14ac:dyDescent="0.35">
      <c r="A6" s="147"/>
      <c r="B6" s="150"/>
      <c r="C6" s="150">
        <f>+'Balance Sheet'!A6</f>
        <v>45657</v>
      </c>
      <c r="D6" s="147"/>
      <c r="E6" s="147"/>
      <c r="F6" s="147"/>
    </row>
    <row r="7" spans="1:16" ht="15.5" x14ac:dyDescent="0.35">
      <c r="A7" s="147"/>
      <c r="B7" s="144"/>
      <c r="C7" s="148" t="s">
        <v>56</v>
      </c>
      <c r="D7" s="147"/>
      <c r="E7" s="147"/>
      <c r="F7" s="147"/>
    </row>
    <row r="8" spans="1:16" ht="15.5" x14ac:dyDescent="0.35">
      <c r="A8" s="147"/>
      <c r="B8" s="151"/>
      <c r="C8" s="151"/>
      <c r="D8" s="147"/>
      <c r="E8" s="147"/>
      <c r="F8" s="147"/>
      <c r="G8" s="155" t="s">
        <v>91</v>
      </c>
    </row>
    <row r="9" spans="1:16" x14ac:dyDescent="0.3">
      <c r="A9" s="76" t="s">
        <v>153</v>
      </c>
      <c r="B9" s="77" t="s">
        <v>124</v>
      </c>
      <c r="C9" s="77" t="s">
        <v>87</v>
      </c>
      <c r="D9" s="77" t="s">
        <v>88</v>
      </c>
      <c r="E9" s="77" t="s">
        <v>2</v>
      </c>
      <c r="F9" s="77" t="s">
        <v>89</v>
      </c>
      <c r="G9" s="77" t="s">
        <v>113</v>
      </c>
    </row>
    <row r="10" spans="1:16" x14ac:dyDescent="0.3">
      <c r="A10" s="78" t="s">
        <v>76</v>
      </c>
      <c r="B10" s="79">
        <v>15180.726620690988</v>
      </c>
      <c r="C10" s="79">
        <v>5947.6401316519668</v>
      </c>
      <c r="D10" s="79">
        <v>1530.5737162618891</v>
      </c>
      <c r="E10" s="79">
        <v>1720.7623576625008</v>
      </c>
      <c r="F10" s="79">
        <v>541.3906418564867</v>
      </c>
      <c r="G10" s="79">
        <v>1876.4090958709776</v>
      </c>
      <c r="I10" s="80"/>
      <c r="J10" s="80"/>
      <c r="K10" s="80"/>
      <c r="L10" s="80"/>
      <c r="M10" s="80"/>
      <c r="N10" s="80"/>
      <c r="O10" s="80"/>
      <c r="P10" s="80"/>
    </row>
    <row r="11" spans="1:16" x14ac:dyDescent="0.3">
      <c r="A11" s="78" t="s">
        <v>77</v>
      </c>
      <c r="B11" s="79">
        <v>-8103.6488404315996</v>
      </c>
      <c r="C11" s="79">
        <v>-2982.7340905978062</v>
      </c>
      <c r="D11" s="79">
        <v>-235.55875219318568</v>
      </c>
      <c r="E11" s="79">
        <v>-1086.3434919383142</v>
      </c>
      <c r="F11" s="79">
        <v>-179.94972705710973</v>
      </c>
      <c r="G11" s="79">
        <v>-951.56446941311981</v>
      </c>
      <c r="I11" s="80"/>
      <c r="J11" s="80"/>
      <c r="K11" s="80"/>
      <c r="L11" s="80"/>
      <c r="M11" s="80"/>
      <c r="N11" s="80"/>
    </row>
    <row r="12" spans="1:16" x14ac:dyDescent="0.3">
      <c r="A12" s="81" t="s">
        <v>60</v>
      </c>
      <c r="B12" s="82">
        <v>7077.0777802593911</v>
      </c>
      <c r="C12" s="82">
        <v>2964.9060410541601</v>
      </c>
      <c r="D12" s="82">
        <v>1295.0149640687034</v>
      </c>
      <c r="E12" s="83">
        <v>634.41886572418662</v>
      </c>
      <c r="F12" s="83">
        <v>361.44091479937708</v>
      </c>
      <c r="G12" s="83">
        <v>924.84462645785788</v>
      </c>
      <c r="H12" s="84"/>
      <c r="I12" s="80"/>
      <c r="J12" s="80"/>
      <c r="K12" s="80"/>
      <c r="L12" s="80"/>
      <c r="M12" s="80"/>
      <c r="N12" s="80"/>
    </row>
    <row r="13" spans="1:16" x14ac:dyDescent="0.3">
      <c r="A13" s="78" t="s">
        <v>61</v>
      </c>
      <c r="B13" s="79">
        <v>-1188.3138751953716</v>
      </c>
      <c r="C13" s="79">
        <v>-738.75848176354668</v>
      </c>
      <c r="D13" s="79">
        <v>-262.98078328562241</v>
      </c>
      <c r="E13" s="79">
        <v>1513.7086061900179</v>
      </c>
      <c r="F13" s="79">
        <v>-134.12816485390709</v>
      </c>
      <c r="G13" s="79">
        <v>-192.08597133422072</v>
      </c>
      <c r="H13" s="84"/>
      <c r="I13" s="80"/>
      <c r="J13" s="80"/>
      <c r="K13" s="80"/>
      <c r="L13" s="80"/>
      <c r="M13" s="80"/>
      <c r="N13" s="80"/>
    </row>
    <row r="14" spans="1:16" x14ac:dyDescent="0.3">
      <c r="A14" s="85" t="s">
        <v>62</v>
      </c>
      <c r="B14" s="86">
        <v>-513.53418149150002</v>
      </c>
      <c r="C14" s="86">
        <v>-197.14591763191768</v>
      </c>
      <c r="D14" s="86">
        <v>-242.70275020777521</v>
      </c>
      <c r="E14" s="86">
        <v>-54.048107175178004</v>
      </c>
      <c r="F14" s="86">
        <v>-36.568879394291997</v>
      </c>
      <c r="G14" s="86">
        <v>-110.95406759100361</v>
      </c>
      <c r="H14" s="84"/>
      <c r="I14" s="80"/>
      <c r="J14" s="80"/>
      <c r="K14" s="80"/>
      <c r="L14" s="80"/>
      <c r="M14" s="80"/>
      <c r="N14" s="80"/>
    </row>
    <row r="15" spans="1:16" x14ac:dyDescent="0.3">
      <c r="A15" s="85" t="s">
        <v>63</v>
      </c>
      <c r="B15" s="86">
        <v>65.049035992699999</v>
      </c>
      <c r="C15" s="86">
        <v>50.325919686396794</v>
      </c>
      <c r="D15" s="86">
        <v>64.180059294487094</v>
      </c>
      <c r="E15" s="86">
        <v>9.4672066488131996</v>
      </c>
      <c r="F15" s="86">
        <v>2.1634895261747</v>
      </c>
      <c r="G15" s="86">
        <v>43.577498722065499</v>
      </c>
      <c r="H15" s="84"/>
      <c r="I15" s="80"/>
      <c r="J15" s="80"/>
      <c r="K15" s="80"/>
      <c r="L15" s="80"/>
      <c r="M15" s="80"/>
      <c r="N15" s="80"/>
    </row>
    <row r="16" spans="1:16" x14ac:dyDescent="0.3">
      <c r="A16" s="85" t="s">
        <v>64</v>
      </c>
      <c r="B16" s="86">
        <v>-1015.5739512020266</v>
      </c>
      <c r="C16" s="86">
        <v>-660.84061761893031</v>
      </c>
      <c r="D16" s="86">
        <v>-253.9231618995299</v>
      </c>
      <c r="E16" s="86">
        <v>-173.81509418559259</v>
      </c>
      <c r="F16" s="86">
        <v>-50.265613087603604</v>
      </c>
      <c r="G16" s="86">
        <v>-192.37945553424856</v>
      </c>
      <c r="H16" s="84"/>
      <c r="I16" s="80"/>
      <c r="J16" s="80"/>
      <c r="K16" s="80"/>
      <c r="L16" s="80"/>
      <c r="M16" s="80"/>
      <c r="N16" s="80"/>
    </row>
    <row r="17" spans="1:14" x14ac:dyDescent="0.3">
      <c r="A17" s="85" t="s">
        <v>101</v>
      </c>
      <c r="B17" s="86">
        <v>275.74522150545505</v>
      </c>
      <c r="C17" s="86">
        <v>68.902133800904494</v>
      </c>
      <c r="D17" s="86">
        <v>169.4650695271956</v>
      </c>
      <c r="E17" s="86">
        <v>1732.1046009019753</v>
      </c>
      <c r="F17" s="86">
        <v>-49.4571618981862</v>
      </c>
      <c r="G17" s="86">
        <v>67.670053068966013</v>
      </c>
      <c r="H17" s="84"/>
      <c r="I17" s="80"/>
      <c r="J17" s="80"/>
      <c r="K17" s="80"/>
      <c r="L17" s="80"/>
      <c r="M17" s="80"/>
      <c r="N17" s="80"/>
    </row>
    <row r="18" spans="1:14" x14ac:dyDescent="0.3">
      <c r="A18" s="78" t="s">
        <v>65</v>
      </c>
      <c r="B18" s="86">
        <v>-1271.7639614923862</v>
      </c>
      <c r="C18" s="86">
        <v>-419.28529791127949</v>
      </c>
      <c r="D18" s="86">
        <v>-53.988625699510202</v>
      </c>
      <c r="E18" s="86">
        <v>-7.3266997800749003</v>
      </c>
      <c r="F18" s="86">
        <v>-0.83319005737969987</v>
      </c>
      <c r="G18" s="86">
        <v>-11.6198619807308</v>
      </c>
      <c r="H18" s="84"/>
      <c r="I18" s="80"/>
      <c r="J18" s="80"/>
      <c r="K18" s="80"/>
      <c r="L18" s="80"/>
      <c r="M18" s="80"/>
      <c r="N18" s="80"/>
    </row>
    <row r="19" spans="1:14" x14ac:dyDescent="0.3">
      <c r="A19" s="81" t="s">
        <v>1</v>
      </c>
      <c r="B19" s="83">
        <v>4616.9999435716336</v>
      </c>
      <c r="C19" s="83">
        <v>1806.8622613793343</v>
      </c>
      <c r="D19" s="83">
        <v>978.04555508357066</v>
      </c>
      <c r="E19" s="83">
        <v>2140.8007721341296</v>
      </c>
      <c r="F19" s="83">
        <v>226.47955988809025</v>
      </c>
      <c r="G19" s="83">
        <v>721.13879314290648</v>
      </c>
      <c r="H19" s="84"/>
      <c r="I19" s="80"/>
      <c r="J19" s="80"/>
      <c r="K19" s="80"/>
      <c r="L19" s="80"/>
      <c r="M19" s="80"/>
      <c r="N19" s="80"/>
    </row>
    <row r="20" spans="1:14" x14ac:dyDescent="0.3">
      <c r="A20" s="78" t="s">
        <v>78</v>
      </c>
      <c r="B20" s="79">
        <v>-1226.9545430860435</v>
      </c>
      <c r="C20" s="79">
        <v>-654.69888060406424</v>
      </c>
      <c r="D20" s="79">
        <v>-1949.5303930662242</v>
      </c>
      <c r="E20" s="79">
        <v>-113.6790548896484</v>
      </c>
      <c r="F20" s="79">
        <v>-110.70829080086058</v>
      </c>
      <c r="G20" s="79">
        <v>-382.642653362999</v>
      </c>
      <c r="H20" s="84"/>
      <c r="I20" s="80"/>
      <c r="J20" s="80"/>
      <c r="K20" s="80"/>
      <c r="L20" s="80"/>
      <c r="M20" s="80"/>
      <c r="N20" s="80"/>
    </row>
    <row r="21" spans="1:14" x14ac:dyDescent="0.3">
      <c r="A21" s="81" t="s">
        <v>67</v>
      </c>
      <c r="B21" s="83">
        <v>3390.0454004855901</v>
      </c>
      <c r="C21" s="83">
        <v>1152.1633807752698</v>
      </c>
      <c r="D21" s="83">
        <v>-971.48483798265352</v>
      </c>
      <c r="E21" s="83">
        <v>2027.1217172444813</v>
      </c>
      <c r="F21" s="83">
        <v>115.77126908722964</v>
      </c>
      <c r="G21" s="83">
        <v>338.49613977990742</v>
      </c>
      <c r="H21" s="84"/>
      <c r="I21" s="80"/>
      <c r="J21" s="80"/>
      <c r="K21" s="80"/>
      <c r="L21" s="80"/>
      <c r="M21" s="80"/>
      <c r="N21" s="80"/>
    </row>
    <row r="22" spans="1:14" x14ac:dyDescent="0.3">
      <c r="A22" s="78" t="s">
        <v>79</v>
      </c>
      <c r="B22" s="79">
        <v>-105.28748711357562</v>
      </c>
      <c r="C22" s="79">
        <v>57.462623622967278</v>
      </c>
      <c r="D22" s="79">
        <v>-67.998265887893709</v>
      </c>
      <c r="E22" s="79">
        <v>168.54847684920119</v>
      </c>
      <c r="F22" s="79">
        <v>-31.867812568335999</v>
      </c>
      <c r="G22" s="79">
        <v>-100.62866833210431</v>
      </c>
      <c r="H22" s="84"/>
      <c r="I22" s="80"/>
      <c r="J22" s="80"/>
      <c r="K22" s="80"/>
      <c r="L22" s="80"/>
      <c r="M22" s="80"/>
      <c r="N22" s="80"/>
    </row>
    <row r="23" spans="1:14" x14ac:dyDescent="0.3">
      <c r="A23" s="78" t="s">
        <v>80</v>
      </c>
      <c r="B23" s="79">
        <v>-2.2940325791738001</v>
      </c>
      <c r="C23" s="79">
        <v>1.0521907182411001</v>
      </c>
      <c r="D23" s="79">
        <v>-13.309586716224899</v>
      </c>
      <c r="E23" s="79">
        <v>2.5701357469999999E-4</v>
      </c>
      <c r="F23" s="79">
        <v>1.9240673433048001</v>
      </c>
      <c r="G23" s="79">
        <v>-41.833815875397498</v>
      </c>
      <c r="H23" s="84"/>
      <c r="I23" s="80"/>
      <c r="J23" s="80"/>
      <c r="K23" s="80"/>
      <c r="L23" s="80"/>
      <c r="M23" s="80"/>
      <c r="N23" s="80"/>
    </row>
    <row r="24" spans="1:14" x14ac:dyDescent="0.3">
      <c r="A24" s="81" t="s">
        <v>81</v>
      </c>
      <c r="B24" s="83">
        <v>3282.4638807928404</v>
      </c>
      <c r="C24" s="83">
        <v>1210.6781951164785</v>
      </c>
      <c r="D24" s="83">
        <v>-1052.7926905867721</v>
      </c>
      <c r="E24" s="83">
        <v>2195.6704511072567</v>
      </c>
      <c r="F24" s="83">
        <v>85.827523862198447</v>
      </c>
      <c r="G24" s="83">
        <v>196.03365557240571</v>
      </c>
      <c r="H24" s="84"/>
      <c r="I24" s="80"/>
      <c r="J24" s="80"/>
      <c r="K24" s="80"/>
      <c r="L24" s="80"/>
      <c r="M24" s="80"/>
      <c r="N24" s="80"/>
    </row>
    <row r="25" spans="1:14" x14ac:dyDescent="0.3">
      <c r="A25" s="78" t="s">
        <v>82</v>
      </c>
      <c r="B25" s="79">
        <v>-866.43083526136911</v>
      </c>
      <c r="C25" s="79">
        <v>-433.34950826561828</v>
      </c>
      <c r="D25" s="79">
        <v>469.5818876518187</v>
      </c>
      <c r="E25" s="79">
        <v>-797.1739343003951</v>
      </c>
      <c r="F25" s="79">
        <v>-35.094423709147399</v>
      </c>
      <c r="G25" s="79">
        <v>-107.6448313446365</v>
      </c>
      <c r="H25" s="84"/>
      <c r="I25" s="80"/>
      <c r="J25" s="80"/>
      <c r="K25" s="80"/>
      <c r="L25" s="80"/>
      <c r="M25" s="80"/>
      <c r="N25" s="80"/>
    </row>
    <row r="26" spans="1:14" x14ac:dyDescent="0.3">
      <c r="A26" s="81" t="s">
        <v>75</v>
      </c>
      <c r="B26" s="83">
        <v>2416.0330455314711</v>
      </c>
      <c r="C26" s="83">
        <v>777.32868685086009</v>
      </c>
      <c r="D26" s="83">
        <v>-583.21080293495334</v>
      </c>
      <c r="E26" s="83">
        <v>1398.4965168068618</v>
      </c>
      <c r="F26" s="83">
        <v>50.733100153051076</v>
      </c>
      <c r="G26" s="83">
        <v>88.388824227769206</v>
      </c>
      <c r="H26" s="84"/>
      <c r="I26" s="80"/>
      <c r="J26" s="80"/>
      <c r="K26" s="80"/>
      <c r="L26" s="80"/>
      <c r="M26" s="80"/>
      <c r="N26" s="80"/>
    </row>
    <row r="27" spans="1:14" ht="5.5" customHeight="1" x14ac:dyDescent="0.3">
      <c r="I27" s="80"/>
      <c r="J27" s="80"/>
      <c r="K27" s="80"/>
      <c r="L27" s="80"/>
      <c r="M27" s="80"/>
      <c r="N27" s="80"/>
    </row>
    <row r="28" spans="1:14" x14ac:dyDescent="0.3">
      <c r="A28" s="87" t="s">
        <v>121</v>
      </c>
      <c r="I28" s="80"/>
      <c r="J28" s="80"/>
      <c r="K28" s="80"/>
      <c r="L28" s="80"/>
      <c r="M28" s="80"/>
      <c r="N28" s="80"/>
    </row>
    <row r="29" spans="1:14" ht="18" x14ac:dyDescent="0.4">
      <c r="B29" s="28"/>
      <c r="C29" s="88"/>
      <c r="I29" s="80"/>
      <c r="J29" s="80"/>
      <c r="K29" s="80"/>
      <c r="L29" s="80"/>
      <c r="M29" s="80"/>
      <c r="N29" s="80"/>
    </row>
    <row r="30" spans="1:14" x14ac:dyDescent="0.3">
      <c r="B30" s="75"/>
      <c r="G30" s="155" t="s">
        <v>91</v>
      </c>
      <c r="I30" s="80"/>
      <c r="J30" s="80"/>
      <c r="K30" s="80"/>
      <c r="L30" s="80"/>
      <c r="M30" s="80"/>
      <c r="N30" s="80"/>
    </row>
    <row r="31" spans="1:14" x14ac:dyDescent="0.3">
      <c r="A31" s="76" t="s">
        <v>150</v>
      </c>
      <c r="B31" s="77" t="s">
        <v>86</v>
      </c>
      <c r="C31" s="77" t="s">
        <v>87</v>
      </c>
      <c r="D31" s="77" t="s">
        <v>88</v>
      </c>
      <c r="E31" s="77" t="s">
        <v>2</v>
      </c>
      <c r="F31" s="77" t="s">
        <v>89</v>
      </c>
      <c r="G31" s="77" t="s">
        <v>113</v>
      </c>
      <c r="I31" s="80"/>
      <c r="J31" s="80"/>
      <c r="K31" s="80"/>
      <c r="L31" s="80"/>
      <c r="M31" s="80"/>
      <c r="N31" s="80"/>
    </row>
    <row r="32" spans="1:14" x14ac:dyDescent="0.3">
      <c r="A32" s="78" t="s">
        <v>76</v>
      </c>
      <c r="B32" s="79">
        <v>16512.510461780003</v>
      </c>
      <c r="C32" s="79">
        <v>9244.3512462726903</v>
      </c>
      <c r="D32" s="79">
        <v>1373.4908227064534</v>
      </c>
      <c r="E32" s="79">
        <v>3010.9366557668286</v>
      </c>
      <c r="F32" s="79">
        <v>739.10021890870439</v>
      </c>
      <c r="G32" s="79">
        <v>1006.6862896523692</v>
      </c>
      <c r="I32" s="80"/>
      <c r="J32" s="80"/>
      <c r="K32" s="80"/>
      <c r="L32" s="80"/>
      <c r="M32" s="80"/>
      <c r="N32" s="80"/>
    </row>
    <row r="33" spans="1:14" x14ac:dyDescent="0.3">
      <c r="A33" s="78" t="s">
        <v>77</v>
      </c>
      <c r="B33" s="79">
        <v>-9502.4768615999965</v>
      </c>
      <c r="C33" s="79">
        <v>-6139.9719465014432</v>
      </c>
      <c r="D33" s="79">
        <v>-254.43937281517421</v>
      </c>
      <c r="E33" s="79">
        <v>-1879.6857450381679</v>
      </c>
      <c r="F33" s="79">
        <v>-296.39060416388998</v>
      </c>
      <c r="G33" s="79">
        <v>-361.81357700611329</v>
      </c>
      <c r="I33" s="80"/>
      <c r="J33" s="80"/>
      <c r="K33" s="80"/>
      <c r="L33" s="80"/>
      <c r="M33" s="80"/>
      <c r="N33" s="80"/>
    </row>
    <row r="34" spans="1:14" x14ac:dyDescent="0.3">
      <c r="A34" s="81" t="s">
        <v>60</v>
      </c>
      <c r="B34" s="83">
        <v>7010.033600180006</v>
      </c>
      <c r="C34" s="83">
        <v>3104.3792997712471</v>
      </c>
      <c r="D34" s="83">
        <v>1119.0514498912792</v>
      </c>
      <c r="E34" s="83">
        <v>1131.2509107286608</v>
      </c>
      <c r="F34" s="83">
        <v>442.70961474481447</v>
      </c>
      <c r="G34" s="83">
        <v>644.87271264625588</v>
      </c>
      <c r="I34" s="80"/>
      <c r="J34" s="80"/>
      <c r="K34" s="80"/>
      <c r="L34" s="80"/>
      <c r="M34" s="80"/>
      <c r="N34" s="80"/>
    </row>
    <row r="35" spans="1:14" x14ac:dyDescent="0.3">
      <c r="A35" s="78" t="s">
        <v>61</v>
      </c>
      <c r="B35" s="79">
        <v>-1122.8421448236377</v>
      </c>
      <c r="C35" s="79">
        <v>-708.28210553722761</v>
      </c>
      <c r="D35" s="79">
        <v>-376.80801647929673</v>
      </c>
      <c r="E35" s="79">
        <v>-340.04278105019705</v>
      </c>
      <c r="F35" s="79">
        <v>-94.358703946978608</v>
      </c>
      <c r="G35" s="79">
        <v>-212.74478653269873</v>
      </c>
      <c r="I35" s="80"/>
      <c r="J35" s="80"/>
      <c r="K35" s="80"/>
      <c r="L35" s="80"/>
      <c r="M35" s="80"/>
      <c r="N35" s="80"/>
    </row>
    <row r="36" spans="1:14" x14ac:dyDescent="0.3">
      <c r="A36" s="85" t="s">
        <v>62</v>
      </c>
      <c r="B36" s="86">
        <v>-521.63834717410009</v>
      </c>
      <c r="C36" s="86">
        <v>-170.84422269607876</v>
      </c>
      <c r="D36" s="86">
        <v>-244.37056437659029</v>
      </c>
      <c r="E36" s="86">
        <v>-76.081147036780607</v>
      </c>
      <c r="F36" s="86">
        <v>-37.470734588534498</v>
      </c>
      <c r="G36" s="86">
        <v>-101.89361930264661</v>
      </c>
      <c r="I36" s="80"/>
      <c r="J36" s="80"/>
      <c r="K36" s="80"/>
      <c r="L36" s="80"/>
      <c r="M36" s="80"/>
      <c r="N36" s="80"/>
    </row>
    <row r="37" spans="1:14" x14ac:dyDescent="0.3">
      <c r="A37" s="85" t="s">
        <v>63</v>
      </c>
      <c r="B37" s="86">
        <v>67.878515437600001</v>
      </c>
      <c r="C37" s="86">
        <v>36.536770521766101</v>
      </c>
      <c r="D37" s="86">
        <v>57.001900309969905</v>
      </c>
      <c r="E37" s="86">
        <v>7.2867200462642003</v>
      </c>
      <c r="F37" s="86">
        <v>3.3595100016287005</v>
      </c>
      <c r="G37" s="86">
        <v>59.191422259415596</v>
      </c>
      <c r="I37" s="80"/>
      <c r="J37" s="80"/>
      <c r="K37" s="80"/>
      <c r="L37" s="80"/>
      <c r="M37" s="80"/>
      <c r="N37" s="80"/>
    </row>
    <row r="38" spans="1:14" x14ac:dyDescent="0.3">
      <c r="A38" s="85" t="s">
        <v>64</v>
      </c>
      <c r="B38" s="86">
        <v>-970.79223049534835</v>
      </c>
      <c r="C38" s="86">
        <v>-637.92206549377602</v>
      </c>
      <c r="D38" s="86">
        <v>-270.13952945639596</v>
      </c>
      <c r="E38" s="86">
        <v>-288.28279614156833</v>
      </c>
      <c r="F38" s="86">
        <v>-54.463123132559808</v>
      </c>
      <c r="G38" s="86">
        <v>-177.60069181705811</v>
      </c>
      <c r="I38" s="80"/>
      <c r="J38" s="80"/>
      <c r="K38" s="80"/>
      <c r="L38" s="80"/>
      <c r="M38" s="80"/>
      <c r="N38" s="80"/>
    </row>
    <row r="39" spans="1:14" x14ac:dyDescent="0.3">
      <c r="A39" s="85" t="s">
        <v>101</v>
      </c>
      <c r="B39" s="86">
        <v>301.70991740821069</v>
      </c>
      <c r="C39" s="86">
        <v>63.947412130861096</v>
      </c>
      <c r="D39" s="86">
        <v>80.700177043719606</v>
      </c>
      <c r="E39" s="86">
        <v>17.0344420818877</v>
      </c>
      <c r="F39" s="86">
        <v>-5.7843562275129994</v>
      </c>
      <c r="G39" s="86">
        <v>7.5581023275904009</v>
      </c>
      <c r="I39" s="80"/>
      <c r="J39" s="80"/>
      <c r="K39" s="80"/>
      <c r="L39" s="80"/>
      <c r="M39" s="80"/>
      <c r="N39" s="80"/>
    </row>
    <row r="40" spans="1:14" x14ac:dyDescent="0.3">
      <c r="A40" s="78" t="s">
        <v>65</v>
      </c>
      <c r="B40" s="86">
        <v>-1610.5748178984318</v>
      </c>
      <c r="C40" s="86">
        <v>-309.25697497499795</v>
      </c>
      <c r="D40" s="86">
        <v>-56.266950303029901</v>
      </c>
      <c r="E40" s="86">
        <v>-5.6091089336109992</v>
      </c>
      <c r="F40" s="86">
        <v>-0.4390640130149</v>
      </c>
      <c r="G40" s="86">
        <v>-12.070460758847499</v>
      </c>
      <c r="I40" s="80"/>
      <c r="J40" s="80"/>
      <c r="K40" s="80"/>
      <c r="L40" s="80"/>
      <c r="M40" s="80"/>
      <c r="N40" s="80"/>
    </row>
    <row r="41" spans="1:14" x14ac:dyDescent="0.3">
      <c r="A41" s="81" t="s">
        <v>1</v>
      </c>
      <c r="B41" s="83">
        <v>4276.6166374579361</v>
      </c>
      <c r="C41" s="83">
        <v>2086.8402192590215</v>
      </c>
      <c r="D41" s="83">
        <v>685.97648310895249</v>
      </c>
      <c r="E41" s="83">
        <v>785.59902074485274</v>
      </c>
      <c r="F41" s="83">
        <v>347.91184678482097</v>
      </c>
      <c r="G41" s="83">
        <v>420.05746535470962</v>
      </c>
      <c r="I41" s="80"/>
      <c r="J41" s="80"/>
      <c r="K41" s="80"/>
      <c r="L41" s="80"/>
      <c r="M41" s="80"/>
      <c r="N41" s="80"/>
    </row>
    <row r="42" spans="1:14" x14ac:dyDescent="0.3">
      <c r="A42" s="78" t="s">
        <v>78</v>
      </c>
      <c r="B42" s="79">
        <v>-1017.9631846183855</v>
      </c>
      <c r="C42" s="79">
        <v>-733.26362485487357</v>
      </c>
      <c r="D42" s="79">
        <v>-591.50319032153698</v>
      </c>
      <c r="E42" s="79">
        <v>-139.3254098080036</v>
      </c>
      <c r="F42" s="79">
        <v>-102.6517754834251</v>
      </c>
      <c r="G42" s="79">
        <v>-194.68252965367563</v>
      </c>
      <c r="I42" s="80"/>
      <c r="J42" s="80"/>
      <c r="K42" s="80"/>
      <c r="L42" s="80"/>
      <c r="M42" s="80"/>
      <c r="N42" s="80"/>
    </row>
    <row r="43" spans="1:14" x14ac:dyDescent="0.3">
      <c r="A43" s="81" t="s">
        <v>67</v>
      </c>
      <c r="B43" s="83">
        <v>3258.6534528395505</v>
      </c>
      <c r="C43" s="83">
        <v>1353.576594404148</v>
      </c>
      <c r="D43" s="83">
        <v>94.473292787415517</v>
      </c>
      <c r="E43" s="83">
        <v>646.27361093684908</v>
      </c>
      <c r="F43" s="83">
        <v>245.26007130139587</v>
      </c>
      <c r="G43" s="83">
        <v>225.37493570103399</v>
      </c>
      <c r="I43" s="80"/>
      <c r="J43" s="80"/>
      <c r="K43" s="80"/>
      <c r="L43" s="80"/>
      <c r="M43" s="80"/>
      <c r="N43" s="80"/>
    </row>
    <row r="44" spans="1:14" x14ac:dyDescent="0.3">
      <c r="A44" s="78" t="s">
        <v>79</v>
      </c>
      <c r="B44" s="79">
        <v>-161.32096875645354</v>
      </c>
      <c r="C44" s="79">
        <v>46.589443242560023</v>
      </c>
      <c r="D44" s="79">
        <v>-72.377420152672016</v>
      </c>
      <c r="E44" s="79">
        <v>-299.82136306268779</v>
      </c>
      <c r="F44" s="79">
        <v>-43.964613895304709</v>
      </c>
      <c r="G44" s="79">
        <v>-41.857997583190297</v>
      </c>
      <c r="I44" s="80"/>
      <c r="J44" s="80"/>
      <c r="K44" s="80"/>
      <c r="L44" s="80"/>
      <c r="M44" s="80"/>
      <c r="N44" s="80"/>
    </row>
    <row r="45" spans="1:14" x14ac:dyDescent="0.3">
      <c r="A45" s="78" t="s">
        <v>80</v>
      </c>
      <c r="B45" s="79">
        <v>9.4186668991623979</v>
      </c>
      <c r="C45" s="79">
        <v>1.2576950156906999</v>
      </c>
      <c r="D45" s="79">
        <v>-7.9981430117976009</v>
      </c>
      <c r="E45" s="79">
        <v>0</v>
      </c>
      <c r="F45" s="79">
        <v>232.02373410748748</v>
      </c>
      <c r="G45" s="79">
        <v>-6.4485333080350005</v>
      </c>
      <c r="I45" s="80"/>
      <c r="J45" s="80"/>
      <c r="K45" s="80"/>
      <c r="L45" s="80"/>
      <c r="M45" s="80"/>
      <c r="N45" s="80"/>
    </row>
    <row r="46" spans="1:14" x14ac:dyDescent="0.3">
      <c r="A46" s="81" t="s">
        <v>81</v>
      </c>
      <c r="B46" s="83">
        <v>3106.7511509822593</v>
      </c>
      <c r="C46" s="83">
        <v>1401.4237326623986</v>
      </c>
      <c r="D46" s="83">
        <v>14.097729622945906</v>
      </c>
      <c r="E46" s="83">
        <v>346.45224787416129</v>
      </c>
      <c r="F46" s="83">
        <v>433.31919151357869</v>
      </c>
      <c r="G46" s="83">
        <v>177.0684048098087</v>
      </c>
      <c r="I46" s="80"/>
      <c r="J46" s="80"/>
      <c r="K46" s="80"/>
      <c r="L46" s="80"/>
      <c r="M46" s="80"/>
      <c r="N46" s="80"/>
    </row>
    <row r="47" spans="1:14" x14ac:dyDescent="0.3">
      <c r="A47" s="78" t="s">
        <v>82</v>
      </c>
      <c r="B47" s="79">
        <v>-824.34043880628508</v>
      </c>
      <c r="C47" s="79">
        <v>-448.61790528260946</v>
      </c>
      <c r="D47" s="79">
        <v>11.181964048448799</v>
      </c>
      <c r="E47" s="79">
        <v>-160.80298544078477</v>
      </c>
      <c r="F47" s="79">
        <v>-210.62692781369293</v>
      </c>
      <c r="G47" s="79">
        <v>-112.85408450202149</v>
      </c>
      <c r="I47" s="80"/>
      <c r="J47" s="80"/>
      <c r="K47" s="80"/>
      <c r="L47" s="80"/>
      <c r="M47" s="80"/>
      <c r="N47" s="80"/>
    </row>
    <row r="48" spans="1:14" x14ac:dyDescent="0.3">
      <c r="A48" s="81" t="s">
        <v>75</v>
      </c>
      <c r="B48" s="83">
        <v>2282.4107121759744</v>
      </c>
      <c r="C48" s="83">
        <v>952.80582737978966</v>
      </c>
      <c r="D48" s="83">
        <v>25.27969367139486</v>
      </c>
      <c r="E48" s="83">
        <v>185.64926243337658</v>
      </c>
      <c r="F48" s="83">
        <v>222.69226369988573</v>
      </c>
      <c r="G48" s="83">
        <v>64.214320307787318</v>
      </c>
      <c r="I48" s="80"/>
      <c r="J48" s="80"/>
      <c r="K48" s="80"/>
      <c r="L48" s="80"/>
      <c r="M48" s="80"/>
      <c r="N48" s="80"/>
    </row>
    <row r="49" spans="1:14" ht="5.5" customHeight="1" x14ac:dyDescent="0.3">
      <c r="I49" s="80"/>
      <c r="J49" s="80"/>
      <c r="K49" s="80"/>
      <c r="L49" s="80"/>
      <c r="M49" s="80"/>
      <c r="N49" s="80"/>
    </row>
    <row r="50" spans="1:14" x14ac:dyDescent="0.3">
      <c r="A50" s="89"/>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C817-D47F-4722-BFD8-275E440687AD}">
  <dimension ref="A5:J36"/>
  <sheetViews>
    <sheetView showGridLines="0" zoomScale="90" zoomScaleNormal="90" workbookViewId="0"/>
  </sheetViews>
  <sheetFormatPr baseColWidth="10" defaultColWidth="11.453125" defaultRowHeight="13" x14ac:dyDescent="0.3"/>
  <cols>
    <col min="1" max="1" width="35" style="1" bestFit="1" customWidth="1"/>
    <col min="2" max="2" width="10.1796875" style="1" customWidth="1"/>
    <col min="3" max="3" width="14.81640625" style="1" customWidth="1"/>
    <col min="4" max="7" width="10.1796875" style="1" customWidth="1"/>
    <col min="8" max="16384" width="11.453125" style="1"/>
  </cols>
  <sheetData>
    <row r="5" spans="1:10" ht="15.5" x14ac:dyDescent="0.35">
      <c r="B5" s="147"/>
      <c r="C5" s="148" t="s">
        <v>125</v>
      </c>
      <c r="D5" s="147"/>
    </row>
    <row r="6" spans="1:10" ht="15.5" x14ac:dyDescent="0.35">
      <c r="B6" s="147"/>
      <c r="C6" s="150">
        <v>45657</v>
      </c>
      <c r="D6" s="147"/>
    </row>
    <row r="7" spans="1:10" ht="15.5" x14ac:dyDescent="0.35">
      <c r="B7" s="147"/>
      <c r="C7" s="148" t="s">
        <v>56</v>
      </c>
      <c r="D7" s="147"/>
    </row>
    <row r="8" spans="1:10" x14ac:dyDescent="0.3">
      <c r="B8" s="168"/>
      <c r="C8" s="168"/>
      <c r="D8" s="168"/>
      <c r="E8" s="168"/>
      <c r="F8" s="168"/>
      <c r="G8" s="169" t="s">
        <v>91</v>
      </c>
    </row>
    <row r="9" spans="1:10" ht="14.25" customHeight="1" x14ac:dyDescent="0.3">
      <c r="A9" s="61" t="s">
        <v>153</v>
      </c>
      <c r="B9" s="135" t="s">
        <v>86</v>
      </c>
      <c r="C9" s="167" t="s">
        <v>87</v>
      </c>
      <c r="D9" s="135" t="s">
        <v>88</v>
      </c>
      <c r="E9" s="135" t="s">
        <v>2</v>
      </c>
      <c r="F9" s="135" t="s">
        <v>89</v>
      </c>
      <c r="G9" s="135" t="s">
        <v>113</v>
      </c>
    </row>
    <row r="10" spans="1:10" x14ac:dyDescent="0.3">
      <c r="A10" s="62" t="s">
        <v>76</v>
      </c>
      <c r="B10" s="72">
        <v>16982.4730146408</v>
      </c>
      <c r="C10" s="72">
        <v>7718.0281716316576</v>
      </c>
      <c r="D10" s="72">
        <v>7751.8794646504757</v>
      </c>
      <c r="E10" s="72">
        <v>1720.7623576625008</v>
      </c>
      <c r="F10" s="72">
        <v>9139.3636562108732</v>
      </c>
      <c r="G10" s="72">
        <v>1874.8089784309775</v>
      </c>
      <c r="I10" s="171"/>
      <c r="J10" s="171"/>
    </row>
    <row r="11" spans="1:10" x14ac:dyDescent="0.3">
      <c r="A11" s="62" t="s">
        <v>77</v>
      </c>
      <c r="B11" s="72">
        <v>-8001.7951843514002</v>
      </c>
      <c r="C11" s="72">
        <v>-2881.7798674270598</v>
      </c>
      <c r="D11" s="72">
        <v>-2440.6737171206951</v>
      </c>
      <c r="E11" s="72">
        <v>-1086.3434919383144</v>
      </c>
      <c r="F11" s="72">
        <v>-5961.5648752569714</v>
      </c>
      <c r="G11" s="72">
        <v>-948.34287478311956</v>
      </c>
    </row>
    <row r="12" spans="1:10" x14ac:dyDescent="0.3">
      <c r="A12" s="64" t="s">
        <v>60</v>
      </c>
      <c r="B12" s="65">
        <v>8980.6778302893999</v>
      </c>
      <c r="C12" s="66">
        <v>4836.2483042045978</v>
      </c>
      <c r="D12" s="66">
        <v>5311.2057475297806</v>
      </c>
      <c r="E12" s="65">
        <v>634.41886572418639</v>
      </c>
      <c r="F12" s="65">
        <v>3177.7987809539018</v>
      </c>
      <c r="G12" s="65">
        <v>926.46610364785795</v>
      </c>
    </row>
    <row r="13" spans="1:10" x14ac:dyDescent="0.3">
      <c r="A13" s="62" t="s">
        <v>61</v>
      </c>
      <c r="B13" s="63">
        <v>-1457.1080414558091</v>
      </c>
      <c r="C13" s="63">
        <v>-945.39067004357025</v>
      </c>
      <c r="D13" s="63">
        <v>-2414.6696688521561</v>
      </c>
      <c r="E13" s="63">
        <v>1520.3402095975343</v>
      </c>
      <c r="F13" s="63">
        <v>-907.00855282081352</v>
      </c>
      <c r="G13" s="63">
        <v>-206.9731475842207</v>
      </c>
    </row>
    <row r="14" spans="1:10" x14ac:dyDescent="0.3">
      <c r="A14" s="67" t="s">
        <v>126</v>
      </c>
      <c r="B14" s="68">
        <v>-959.93936785150004</v>
      </c>
      <c r="C14" s="69">
        <v>-593.75206494043186</v>
      </c>
      <c r="D14" s="69">
        <v>-1431.0393776803023</v>
      </c>
      <c r="E14" s="68">
        <v>-75.249861529227303</v>
      </c>
      <c r="F14" s="68">
        <v>-531.54130038762503</v>
      </c>
      <c r="G14" s="68">
        <v>-121.61414796100361</v>
      </c>
    </row>
    <row r="15" spans="1:10" x14ac:dyDescent="0.3">
      <c r="A15" s="67" t="s">
        <v>127</v>
      </c>
      <c r="B15" s="68">
        <v>203.9316366827</v>
      </c>
      <c r="C15" s="69">
        <v>272.79387150059631</v>
      </c>
      <c r="D15" s="69">
        <v>391.78420205928524</v>
      </c>
      <c r="E15" s="68">
        <v>9.4672066488131978</v>
      </c>
      <c r="F15" s="68">
        <v>2.1634895261746996</v>
      </c>
      <c r="G15" s="68">
        <v>43.577498722065499</v>
      </c>
    </row>
    <row r="16" spans="1:10" x14ac:dyDescent="0.3">
      <c r="A16" s="67" t="s">
        <v>128</v>
      </c>
      <c r="B16" s="68">
        <v>-1226.0400393832642</v>
      </c>
      <c r="C16" s="69">
        <v>-773.82859876259056</v>
      </c>
      <c r="D16" s="69">
        <v>-1678.0692098180816</v>
      </c>
      <c r="E16" s="68">
        <v>-155.1920154802647</v>
      </c>
      <c r="F16" s="68">
        <v>-501.14730054219848</v>
      </c>
      <c r="G16" s="68">
        <v>-201.66207888424861</v>
      </c>
    </row>
    <row r="17" spans="1:7" x14ac:dyDescent="0.3">
      <c r="A17" s="67" t="s">
        <v>129</v>
      </c>
      <c r="B17" s="68">
        <v>524.93972909625518</v>
      </c>
      <c r="C17" s="69">
        <v>149.39612215885589</v>
      </c>
      <c r="D17" s="69">
        <v>302.65471658694264</v>
      </c>
      <c r="E17" s="68">
        <v>1741.3148799582132</v>
      </c>
      <c r="F17" s="68">
        <v>123.51655858283542</v>
      </c>
      <c r="G17" s="68">
        <v>72.725580538966</v>
      </c>
    </row>
    <row r="18" spans="1:7" x14ac:dyDescent="0.3">
      <c r="A18" s="62" t="s">
        <v>65</v>
      </c>
      <c r="B18" s="70">
        <v>-1354.3202049923864</v>
      </c>
      <c r="C18" s="71">
        <v>-559.21740992762091</v>
      </c>
      <c r="D18" s="71">
        <v>-617.09016564779745</v>
      </c>
      <c r="E18" s="70">
        <v>-7.8415622789206001</v>
      </c>
      <c r="F18" s="70">
        <v>-6.2571046935996</v>
      </c>
      <c r="G18" s="70">
        <v>-12.5020692907308</v>
      </c>
    </row>
    <row r="19" spans="1:7" x14ac:dyDescent="0.3">
      <c r="A19" s="64" t="s">
        <v>1</v>
      </c>
      <c r="B19" s="66">
        <f>+B12+B13+B18</f>
        <v>6169.2495838412042</v>
      </c>
      <c r="C19" s="66">
        <f t="shared" ref="C19" si="0">+C12+C13+C18</f>
        <v>3331.640224233407</v>
      </c>
      <c r="D19" s="66">
        <f t="shared" ref="D19" si="1">+D12+D13+D18</f>
        <v>2279.4459130298274</v>
      </c>
      <c r="E19" s="66">
        <f t="shared" ref="E19" si="2">+E12+E13+E18</f>
        <v>2146.9175130428002</v>
      </c>
      <c r="F19" s="66">
        <f t="shared" ref="F19" si="3">+F12+F13+F18</f>
        <v>2264.5331234394885</v>
      </c>
      <c r="G19" s="66">
        <f t="shared" ref="G19" si="4">+G12+G13+G18</f>
        <v>706.99088677290649</v>
      </c>
    </row>
    <row r="23" spans="1:7" x14ac:dyDescent="0.3">
      <c r="G23" s="155" t="s">
        <v>91</v>
      </c>
    </row>
    <row r="24" spans="1:7" ht="16.5" customHeight="1" x14ac:dyDescent="0.3">
      <c r="A24" s="61" t="s">
        <v>150</v>
      </c>
      <c r="B24" s="167" t="s">
        <v>86</v>
      </c>
      <c r="C24" s="167" t="s">
        <v>87</v>
      </c>
      <c r="D24" s="167" t="s">
        <v>88</v>
      </c>
      <c r="E24" s="167" t="s">
        <v>2</v>
      </c>
      <c r="F24" s="167" t="s">
        <v>89</v>
      </c>
      <c r="G24" s="167" t="s">
        <v>113</v>
      </c>
    </row>
    <row r="25" spans="1:7" x14ac:dyDescent="0.3">
      <c r="A25" s="62" t="s">
        <v>76</v>
      </c>
      <c r="B25" s="72">
        <v>18335.481669532066</v>
      </c>
      <c r="C25" s="73">
        <v>10813.840461910728</v>
      </c>
      <c r="D25" s="73">
        <v>7350.723269895906</v>
      </c>
      <c r="E25" s="72">
        <v>3010.9366557668291</v>
      </c>
      <c r="F25" s="72">
        <v>8994.7267139615633</v>
      </c>
      <c r="G25" s="72">
        <v>1006.6862896523691</v>
      </c>
    </row>
    <row r="26" spans="1:7" x14ac:dyDescent="0.3">
      <c r="A26" s="62" t="s">
        <v>77</v>
      </c>
      <c r="B26" s="72">
        <v>-9438.7435916088998</v>
      </c>
      <c r="C26" s="73">
        <v>-6085.0074951892684</v>
      </c>
      <c r="D26" s="73">
        <v>-2482.6803427249588</v>
      </c>
      <c r="E26" s="72">
        <v>-1879.6857450381681</v>
      </c>
      <c r="F26" s="72">
        <v>-5916.3012623021514</v>
      </c>
      <c r="G26" s="72">
        <v>-336.61399738611328</v>
      </c>
    </row>
    <row r="27" spans="1:7" x14ac:dyDescent="0.3">
      <c r="A27" s="64" t="s">
        <v>60</v>
      </c>
      <c r="B27" s="65">
        <v>8896.7380779231662</v>
      </c>
      <c r="C27" s="66">
        <v>4728.8329667214593</v>
      </c>
      <c r="D27" s="66">
        <v>4868.0429271709472</v>
      </c>
      <c r="E27" s="65">
        <v>1131.250910728661</v>
      </c>
      <c r="F27" s="65">
        <v>3078.4254516594119</v>
      </c>
      <c r="G27" s="65">
        <v>670.07229226625577</v>
      </c>
    </row>
    <row r="28" spans="1:7" x14ac:dyDescent="0.3">
      <c r="A28" s="62" t="s">
        <v>61</v>
      </c>
      <c r="B28" s="72">
        <v>-1384.2216811837654</v>
      </c>
      <c r="C28" s="72">
        <v>-940.95287525777997</v>
      </c>
      <c r="D28" s="72">
        <v>-2223.0842276659741</v>
      </c>
      <c r="E28" s="72">
        <v>-330.11573584085107</v>
      </c>
      <c r="F28" s="72">
        <v>-948.84437896992824</v>
      </c>
      <c r="G28" s="72">
        <v>-220.01928756269871</v>
      </c>
    </row>
    <row r="29" spans="1:7" x14ac:dyDescent="0.3">
      <c r="A29" s="67" t="s">
        <v>126</v>
      </c>
      <c r="B29" s="68">
        <v>-979.39232010410001</v>
      </c>
      <c r="C29" s="69">
        <v>-534.2599521340793</v>
      </c>
      <c r="D29" s="69">
        <v>-1341.5498092158227</v>
      </c>
      <c r="E29" s="68">
        <v>-94.069389507287099</v>
      </c>
      <c r="F29" s="68">
        <v>-543.31281872325576</v>
      </c>
      <c r="G29" s="68">
        <v>-107.05363193264661</v>
      </c>
    </row>
    <row r="30" spans="1:7" x14ac:dyDescent="0.3">
      <c r="A30" s="67" t="s">
        <v>127</v>
      </c>
      <c r="B30" s="68">
        <v>203.6245888075</v>
      </c>
      <c r="C30" s="69">
        <v>217.83818811858418</v>
      </c>
      <c r="D30" s="69">
        <v>350.92074757344449</v>
      </c>
      <c r="E30" s="68">
        <v>7.2867200462641994</v>
      </c>
      <c r="F30" s="68">
        <v>3.3595100016287001</v>
      </c>
      <c r="G30" s="68">
        <v>59.191422259415596</v>
      </c>
    </row>
    <row r="31" spans="1:7" x14ac:dyDescent="0.3">
      <c r="A31" s="67" t="s">
        <v>128</v>
      </c>
      <c r="B31" s="68">
        <v>-1161.1708010973762</v>
      </c>
      <c r="C31" s="69">
        <v>-767.03333792948933</v>
      </c>
      <c r="D31" s="69">
        <v>-1437.4139515336585</v>
      </c>
      <c r="E31" s="68">
        <v>-259.39712855887063</v>
      </c>
      <c r="F31" s="68">
        <v>-506.2642249367035</v>
      </c>
      <c r="G31" s="68">
        <v>-183.2263760870581</v>
      </c>
    </row>
    <row r="32" spans="1:7" x14ac:dyDescent="0.3">
      <c r="A32" s="67" t="s">
        <v>129</v>
      </c>
      <c r="B32" s="68">
        <v>552.71685121021073</v>
      </c>
      <c r="C32" s="69">
        <v>142.5022266872046</v>
      </c>
      <c r="D32" s="69">
        <v>204.95878551006271</v>
      </c>
      <c r="E32" s="68">
        <v>16.064062179042498</v>
      </c>
      <c r="F32" s="68">
        <v>97.373154688402209</v>
      </c>
      <c r="G32" s="68">
        <v>11.069298197590401</v>
      </c>
    </row>
    <row r="33" spans="1:7" x14ac:dyDescent="0.3">
      <c r="A33" s="62" t="s">
        <v>65</v>
      </c>
      <c r="B33" s="68">
        <v>-1702.7291279184319</v>
      </c>
      <c r="C33" s="69">
        <v>-434.74324983619368</v>
      </c>
      <c r="D33" s="69">
        <v>-578.30080269257405</v>
      </c>
      <c r="E33" s="68">
        <v>-6.0714695072865998</v>
      </c>
      <c r="F33" s="68">
        <v>-6.8035939031523007</v>
      </c>
      <c r="G33" s="68">
        <v>-12.074389678847499</v>
      </c>
    </row>
    <row r="34" spans="1:7" x14ac:dyDescent="0.3">
      <c r="A34" s="64" t="s">
        <v>1</v>
      </c>
      <c r="B34" s="66">
        <f>+B27+B28+B33</f>
        <v>5809.7872688209691</v>
      </c>
      <c r="C34" s="66">
        <f t="shared" ref="C34:G34" si="5">+C27+C28+C33</f>
        <v>3353.1368416274859</v>
      </c>
      <c r="D34" s="66">
        <f t="shared" si="5"/>
        <v>2066.657896812399</v>
      </c>
      <c r="E34" s="66">
        <f t="shared" si="5"/>
        <v>795.06370538052329</v>
      </c>
      <c r="F34" s="66">
        <f t="shared" si="5"/>
        <v>2122.7774787863314</v>
      </c>
      <c r="G34" s="66">
        <f t="shared" si="5"/>
        <v>437.97861502470954</v>
      </c>
    </row>
    <row r="36" spans="1:7" x14ac:dyDescent="0.3">
      <c r="A36" s="74"/>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FB94-3616-4177-B51D-24BFE77932BC}">
  <dimension ref="A2:Q56"/>
  <sheetViews>
    <sheetView showGridLines="0" zoomScale="85" zoomScaleNormal="85" workbookViewId="0"/>
  </sheetViews>
  <sheetFormatPr baseColWidth="10" defaultColWidth="11.26953125" defaultRowHeight="13" x14ac:dyDescent="0.3"/>
  <cols>
    <col min="1" max="1" width="60.453125" style="1" customWidth="1"/>
    <col min="2" max="2" width="11.54296875" style="1" customWidth="1"/>
    <col min="3" max="3" width="4" style="1" customWidth="1"/>
    <col min="4" max="4" width="11.54296875" style="1" customWidth="1"/>
    <col min="5" max="5" width="4" style="1" customWidth="1"/>
    <col min="6" max="6" width="11" style="1" customWidth="1"/>
    <col min="7" max="7" width="3.453125" style="1" customWidth="1"/>
    <col min="8" max="16384" width="11.26953125" style="1"/>
  </cols>
  <sheetData>
    <row r="2" spans="1:17" ht="12.75" customHeight="1" x14ac:dyDescent="0.3"/>
    <row r="3" spans="1:17" ht="12.75" customHeight="1" x14ac:dyDescent="0.3"/>
    <row r="4" spans="1:17" ht="12.75" customHeight="1" x14ac:dyDescent="0.3"/>
    <row r="5" spans="1:17" ht="18" x14ac:dyDescent="0.4">
      <c r="A5" s="144" t="s">
        <v>114</v>
      </c>
      <c r="B5" s="2"/>
      <c r="D5" s="2"/>
      <c r="F5" s="2"/>
    </row>
    <row r="6" spans="1:17" ht="18" x14ac:dyDescent="0.4">
      <c r="A6" s="145">
        <v>45657</v>
      </c>
      <c r="B6" s="2"/>
      <c r="D6" s="2"/>
      <c r="F6" s="2"/>
    </row>
    <row r="7" spans="1:17" ht="18" x14ac:dyDescent="0.4">
      <c r="A7" s="152" t="s">
        <v>115</v>
      </c>
      <c r="B7" s="2"/>
      <c r="D7" s="2"/>
      <c r="F7" s="2"/>
    </row>
    <row r="8" spans="1:17" x14ac:dyDescent="0.3">
      <c r="A8" s="37"/>
      <c r="B8" s="37"/>
      <c r="D8" s="37"/>
      <c r="F8" s="38"/>
    </row>
    <row r="9" spans="1:17" x14ac:dyDescent="0.3">
      <c r="A9" s="37"/>
      <c r="B9" s="37"/>
      <c r="D9" s="37"/>
      <c r="F9" s="155"/>
      <c r="H9" s="155" t="s">
        <v>91</v>
      </c>
    </row>
    <row r="10" spans="1:17" ht="26" x14ac:dyDescent="0.3">
      <c r="A10" s="37"/>
      <c r="B10" s="39" t="s">
        <v>154</v>
      </c>
      <c r="C10" s="40"/>
      <c r="D10" s="39" t="s">
        <v>155</v>
      </c>
      <c r="E10" s="40"/>
      <c r="F10" s="39" t="s">
        <v>156</v>
      </c>
      <c r="H10" s="41" t="s">
        <v>157</v>
      </c>
    </row>
    <row r="11" spans="1:17" x14ac:dyDescent="0.3">
      <c r="A11" s="42" t="s">
        <v>58</v>
      </c>
      <c r="B11" s="43">
        <v>12678.463610822555</v>
      </c>
      <c r="D11" s="43">
        <v>9958.4949470072115</v>
      </c>
      <c r="F11" s="43">
        <v>10479.866290441063</v>
      </c>
      <c r="H11" s="44">
        <v>11622.462697836017</v>
      </c>
      <c r="J11" s="80"/>
      <c r="K11" s="80"/>
      <c r="L11" s="80"/>
      <c r="M11" s="80"/>
      <c r="N11" s="80"/>
      <c r="O11" s="80"/>
      <c r="P11" s="80"/>
      <c r="Q11" s="80"/>
    </row>
    <row r="12" spans="1:17" x14ac:dyDescent="0.3">
      <c r="A12" s="45" t="s">
        <v>59</v>
      </c>
      <c r="B12" s="46">
        <v>-5846.7370826301631</v>
      </c>
      <c r="D12" s="46">
        <v>-4301.0147148456745</v>
      </c>
      <c r="F12" s="46">
        <v>-4923.7780194563693</v>
      </c>
      <c r="H12" s="47">
        <v>-5791.7058535512679</v>
      </c>
      <c r="J12" s="80"/>
      <c r="K12" s="80"/>
      <c r="L12" s="80"/>
      <c r="M12" s="80"/>
      <c r="N12" s="80"/>
      <c r="O12" s="80"/>
      <c r="P12" s="80"/>
      <c r="Q12" s="80"/>
    </row>
    <row r="13" spans="1:17" x14ac:dyDescent="0.3">
      <c r="A13" s="48" t="s">
        <v>60</v>
      </c>
      <c r="B13" s="49">
        <v>6831.7265281923919</v>
      </c>
      <c r="D13" s="49">
        <v>5657.4802321615389</v>
      </c>
      <c r="F13" s="49">
        <v>5556.0882709846865</v>
      </c>
      <c r="G13" s="50"/>
      <c r="H13" s="51">
        <v>5830.7568442847551</v>
      </c>
      <c r="J13" s="80"/>
      <c r="K13" s="80"/>
      <c r="L13" s="80"/>
      <c r="M13" s="80"/>
      <c r="N13" s="80"/>
      <c r="O13" s="80"/>
      <c r="P13" s="80"/>
      <c r="Q13" s="80"/>
    </row>
    <row r="14" spans="1:17" x14ac:dyDescent="0.3">
      <c r="A14" s="42" t="s">
        <v>61</v>
      </c>
      <c r="B14" s="43">
        <v>78.457777068594936</v>
      </c>
      <c r="D14" s="43">
        <v>-1487.7582242178139</v>
      </c>
      <c r="F14" s="43">
        <v>-1443.4997392928067</v>
      </c>
      <c r="G14" s="50"/>
      <c r="H14" s="44">
        <v>-1608.9392568957483</v>
      </c>
      <c r="J14" s="80"/>
      <c r="K14" s="80"/>
      <c r="L14" s="80"/>
      <c r="M14" s="80"/>
      <c r="N14" s="80"/>
      <c r="O14" s="80"/>
      <c r="P14" s="80"/>
      <c r="Q14" s="80"/>
    </row>
    <row r="15" spans="1:17" x14ac:dyDescent="0.3">
      <c r="A15" s="52" t="s">
        <v>62</v>
      </c>
      <c r="B15" s="53">
        <v>-975.49578584691722</v>
      </c>
      <c r="D15" s="53">
        <v>-918.25309274712731</v>
      </c>
      <c r="F15" s="53">
        <v>-916.4470095231477</v>
      </c>
      <c r="G15" s="50"/>
      <c r="H15" s="54">
        <v>-1131.1688170559155</v>
      </c>
      <c r="J15" s="80"/>
      <c r="K15" s="80"/>
      <c r="L15" s="80"/>
      <c r="M15" s="80"/>
      <c r="N15" s="80"/>
      <c r="O15" s="80"/>
      <c r="P15" s="80"/>
      <c r="Q15" s="80"/>
    </row>
    <row r="16" spans="1:17" x14ac:dyDescent="0.3">
      <c r="A16" s="52" t="s">
        <v>63</v>
      </c>
      <c r="B16" s="55">
        <v>199.03984184010838</v>
      </c>
      <c r="D16" s="55">
        <v>252.60991414679833</v>
      </c>
      <c r="F16" s="55">
        <v>213.63059630798239</v>
      </c>
      <c r="G16" s="50"/>
      <c r="H16" s="56">
        <v>281.86607984368811</v>
      </c>
      <c r="J16" s="80"/>
      <c r="K16" s="80"/>
      <c r="L16" s="80"/>
      <c r="M16" s="80"/>
      <c r="N16" s="80"/>
      <c r="O16" s="80"/>
      <c r="P16" s="80"/>
      <c r="Q16" s="80"/>
    </row>
    <row r="17" spans="1:17" x14ac:dyDescent="0.3">
      <c r="A17" s="52" t="s">
        <v>64</v>
      </c>
      <c r="B17" s="53">
        <v>-1087.3694243092882</v>
      </c>
      <c r="D17" s="53">
        <v>-990.7514673963019</v>
      </c>
      <c r="F17" s="53">
        <v>-954.08677802115335</v>
      </c>
      <c r="G17" s="50"/>
      <c r="H17" s="54">
        <v>-1126.6824165630292</v>
      </c>
      <c r="J17" s="80"/>
      <c r="K17" s="80"/>
      <c r="L17" s="80"/>
      <c r="M17" s="80"/>
      <c r="N17" s="80"/>
      <c r="O17" s="80"/>
      <c r="P17" s="80"/>
      <c r="Q17" s="80"/>
    </row>
    <row r="18" spans="1:17" x14ac:dyDescent="0.3">
      <c r="A18" s="52" t="s">
        <v>101</v>
      </c>
      <c r="B18" s="55">
        <v>1942.2831453846918</v>
      </c>
      <c r="D18" s="55">
        <v>168.63642177882116</v>
      </c>
      <c r="F18" s="55">
        <v>213.40345194350766</v>
      </c>
      <c r="G18" s="50"/>
      <c r="H18" s="56">
        <v>367.04589687950829</v>
      </c>
      <c r="J18" s="80"/>
      <c r="K18" s="80"/>
      <c r="L18" s="80"/>
      <c r="M18" s="80"/>
      <c r="N18" s="80"/>
      <c r="O18" s="80"/>
      <c r="P18" s="80"/>
      <c r="Q18" s="80"/>
    </row>
    <row r="19" spans="1:17" x14ac:dyDescent="0.3">
      <c r="A19" s="42" t="s">
        <v>65</v>
      </c>
      <c r="B19" s="43">
        <v>-1053.1894358844588</v>
      </c>
      <c r="D19" s="43">
        <v>-413.09403291825288</v>
      </c>
      <c r="F19" s="43">
        <v>-457.66789081050183</v>
      </c>
      <c r="H19" s="57">
        <v>-642.62652870342458</v>
      </c>
      <c r="J19" s="80"/>
      <c r="K19" s="80"/>
      <c r="L19" s="80"/>
      <c r="M19" s="80"/>
      <c r="N19" s="80"/>
      <c r="O19" s="80"/>
      <c r="P19" s="80"/>
      <c r="Q19" s="80"/>
    </row>
    <row r="20" spans="1:17" x14ac:dyDescent="0.3">
      <c r="A20" s="48" t="s">
        <v>1</v>
      </c>
      <c r="B20" s="58">
        <v>5856.9948693765273</v>
      </c>
      <c r="D20" s="58">
        <v>3756.6279750254726</v>
      </c>
      <c r="F20" s="58">
        <v>3654.9206408813807</v>
      </c>
      <c r="G20" s="50"/>
      <c r="H20" s="51">
        <v>3579.1910586855793</v>
      </c>
      <c r="J20" s="80"/>
      <c r="K20" s="80"/>
      <c r="L20" s="80"/>
      <c r="M20" s="80"/>
      <c r="N20" s="80"/>
      <c r="O20" s="80"/>
      <c r="P20" s="80"/>
      <c r="Q20" s="80"/>
    </row>
    <row r="21" spans="1:17" x14ac:dyDescent="0.3">
      <c r="A21" s="45" t="s">
        <v>66</v>
      </c>
      <c r="B21" s="46">
        <v>-1356.4036481647515</v>
      </c>
      <c r="D21" s="46">
        <v>-1398.0158030607797</v>
      </c>
      <c r="F21" s="46">
        <v>-1442.838683577274</v>
      </c>
      <c r="G21" s="50"/>
      <c r="H21" s="47">
        <v>-2921.4109232652709</v>
      </c>
      <c r="J21" s="80"/>
      <c r="K21" s="80"/>
      <c r="L21" s="80"/>
      <c r="M21" s="80"/>
      <c r="N21" s="80"/>
      <c r="O21" s="80"/>
      <c r="P21" s="80"/>
      <c r="Q21" s="80"/>
    </row>
    <row r="22" spans="1:17" x14ac:dyDescent="0.3">
      <c r="A22" s="48" t="s">
        <v>67</v>
      </c>
      <c r="B22" s="58">
        <v>4500.5912212117764</v>
      </c>
      <c r="D22" s="58">
        <v>2358.6121719646926</v>
      </c>
      <c r="F22" s="58">
        <v>2212.0819573041044</v>
      </c>
      <c r="G22" s="50"/>
      <c r="H22" s="51">
        <v>657.78013542031113</v>
      </c>
      <c r="J22" s="80"/>
      <c r="K22" s="80"/>
      <c r="L22" s="80"/>
      <c r="M22" s="80"/>
      <c r="N22" s="80"/>
      <c r="O22" s="80"/>
      <c r="P22" s="80"/>
      <c r="Q22" s="80"/>
    </row>
    <row r="23" spans="1:17" x14ac:dyDescent="0.3">
      <c r="A23" s="45" t="s">
        <v>68</v>
      </c>
      <c r="B23" s="46">
        <v>-1040.7256154084564</v>
      </c>
      <c r="D23" s="46">
        <v>-881.61842450333188</v>
      </c>
      <c r="F23" s="46">
        <v>-1086.8338797458052</v>
      </c>
      <c r="G23" s="50"/>
      <c r="H23" s="158">
        <v>-942.79941181948107</v>
      </c>
      <c r="J23" s="80"/>
      <c r="K23" s="80"/>
      <c r="L23" s="80"/>
      <c r="M23" s="80"/>
      <c r="N23" s="80"/>
      <c r="O23" s="80"/>
      <c r="P23" s="80"/>
      <c r="Q23" s="80"/>
    </row>
    <row r="24" spans="1:17" x14ac:dyDescent="0.3">
      <c r="A24" s="45" t="s">
        <v>69</v>
      </c>
      <c r="B24" s="46">
        <v>516.30100901377659</v>
      </c>
      <c r="D24" s="46">
        <v>557.88926161709128</v>
      </c>
      <c r="F24" s="46">
        <v>782.6239150412066</v>
      </c>
      <c r="G24" s="50"/>
      <c r="H24" s="158">
        <v>520.41324221913328</v>
      </c>
      <c r="J24" s="80"/>
      <c r="K24" s="80"/>
      <c r="L24" s="80"/>
      <c r="M24" s="80"/>
      <c r="N24" s="80"/>
      <c r="O24" s="80"/>
      <c r="P24" s="80"/>
      <c r="Q24" s="80"/>
    </row>
    <row r="25" spans="1:17" x14ac:dyDescent="0.3">
      <c r="A25" s="42" t="s">
        <v>70</v>
      </c>
      <c r="B25" s="43">
        <v>-524.42460639467981</v>
      </c>
      <c r="D25" s="43">
        <v>-323.7291628862406</v>
      </c>
      <c r="F25" s="43">
        <v>-304.20996470459863</v>
      </c>
      <c r="G25" s="50"/>
      <c r="H25" s="44">
        <v>-422.38616960034778</v>
      </c>
      <c r="J25" s="80"/>
      <c r="K25" s="80"/>
      <c r="L25" s="80"/>
      <c r="M25" s="80"/>
      <c r="N25" s="80"/>
      <c r="O25" s="80"/>
      <c r="P25" s="80"/>
      <c r="Q25" s="80"/>
    </row>
    <row r="26" spans="1:17" x14ac:dyDescent="0.3">
      <c r="A26" s="42" t="s">
        <v>71</v>
      </c>
      <c r="B26" s="43">
        <v>5.1651973456904008</v>
      </c>
      <c r="D26" s="43">
        <v>-4.0283838389411031</v>
      </c>
      <c r="F26" s="43">
        <v>-20.528829793003094</v>
      </c>
      <c r="G26" s="50"/>
      <c r="H26" s="44">
        <v>-36.854561625295801</v>
      </c>
      <c r="J26" s="80"/>
      <c r="K26" s="80"/>
      <c r="L26" s="80"/>
      <c r="M26" s="80"/>
      <c r="N26" s="80"/>
      <c r="O26" s="80"/>
      <c r="P26" s="80"/>
      <c r="Q26" s="80"/>
    </row>
    <row r="27" spans="1:17" x14ac:dyDescent="0.3">
      <c r="A27" s="48" t="s">
        <v>72</v>
      </c>
      <c r="B27" s="58">
        <v>3981.3318121627872</v>
      </c>
      <c r="D27" s="58">
        <v>2030.8546252395108</v>
      </c>
      <c r="F27" s="58">
        <v>1887.3431628065018</v>
      </c>
      <c r="G27" s="50"/>
      <c r="H27" s="51">
        <v>198.53940419466744</v>
      </c>
      <c r="J27" s="80"/>
      <c r="K27" s="80"/>
      <c r="L27" s="80"/>
      <c r="M27" s="80"/>
      <c r="N27" s="80"/>
      <c r="O27" s="80"/>
      <c r="P27" s="80"/>
      <c r="Q27" s="80"/>
    </row>
    <row r="28" spans="1:17" x14ac:dyDescent="0.3">
      <c r="A28" s="45" t="s">
        <v>73</v>
      </c>
      <c r="B28" s="46">
        <v>-1069.0559884073032</v>
      </c>
      <c r="D28" s="46">
        <v>-540.18193716771407</v>
      </c>
      <c r="F28" s="46">
        <v>-441.6989566610157</v>
      </c>
      <c r="G28" s="50"/>
      <c r="H28" s="47">
        <v>-99.335870083371901</v>
      </c>
      <c r="J28" s="80"/>
      <c r="K28" s="80"/>
      <c r="L28" s="80"/>
      <c r="M28" s="80"/>
      <c r="N28" s="80"/>
      <c r="O28" s="80"/>
      <c r="P28" s="80"/>
      <c r="Q28" s="80"/>
    </row>
    <row r="29" spans="1:17" x14ac:dyDescent="0.3">
      <c r="A29" s="45" t="s">
        <v>74</v>
      </c>
      <c r="B29" s="46">
        <v>-152.53542701636869</v>
      </c>
      <c r="D29" s="46">
        <v>-116.49812519163029</v>
      </c>
      <c r="F29" s="46">
        <v>-108.88903810501131</v>
      </c>
      <c r="G29" s="50"/>
      <c r="H29" s="47">
        <v>42.064993436162979</v>
      </c>
      <c r="J29" s="80"/>
      <c r="K29" s="80"/>
      <c r="L29" s="80"/>
      <c r="M29" s="80"/>
      <c r="N29" s="80"/>
      <c r="O29" s="80"/>
      <c r="P29" s="80"/>
      <c r="Q29" s="80"/>
    </row>
    <row r="30" spans="1:17" x14ac:dyDescent="0.3">
      <c r="A30" s="48" t="s">
        <v>75</v>
      </c>
      <c r="B30" s="58">
        <v>2759.7403967391151</v>
      </c>
      <c r="D30" s="58">
        <v>1374.1745628801668</v>
      </c>
      <c r="F30" s="58">
        <v>1336.7551680404749</v>
      </c>
      <c r="G30" s="50"/>
      <c r="H30" s="51">
        <v>141.26852754745869</v>
      </c>
      <c r="J30" s="80"/>
      <c r="K30" s="80"/>
      <c r="L30" s="80"/>
      <c r="M30" s="80"/>
      <c r="N30" s="80"/>
      <c r="O30" s="80"/>
      <c r="P30" s="80"/>
      <c r="Q30" s="80"/>
    </row>
    <row r="31" spans="1:17" ht="12" customHeight="1" x14ac:dyDescent="0.3">
      <c r="J31" s="80"/>
      <c r="K31" s="80"/>
      <c r="L31" s="80"/>
      <c r="M31" s="80"/>
      <c r="N31" s="80"/>
      <c r="O31" s="80"/>
      <c r="P31" s="80"/>
      <c r="Q31" s="80"/>
    </row>
    <row r="32" spans="1:17" x14ac:dyDescent="0.3">
      <c r="J32" s="80"/>
      <c r="K32" s="80"/>
      <c r="L32" s="80"/>
      <c r="M32" s="80"/>
      <c r="N32" s="80"/>
      <c r="O32" s="80"/>
      <c r="P32" s="80"/>
      <c r="Q32" s="80"/>
    </row>
    <row r="33" spans="1:17" x14ac:dyDescent="0.3">
      <c r="F33" s="155"/>
      <c r="H33" s="155" t="s">
        <v>91</v>
      </c>
      <c r="J33" s="80"/>
      <c r="K33" s="80"/>
      <c r="L33" s="80"/>
      <c r="M33" s="80"/>
      <c r="N33" s="80"/>
      <c r="O33" s="80"/>
      <c r="P33" s="80"/>
      <c r="Q33" s="80"/>
    </row>
    <row r="34" spans="1:17" ht="26" x14ac:dyDescent="0.3">
      <c r="A34" s="37"/>
      <c r="B34" s="39" t="s">
        <v>118</v>
      </c>
      <c r="C34" s="40"/>
      <c r="D34" s="39" t="s">
        <v>119</v>
      </c>
      <c r="E34" s="40"/>
      <c r="F34" s="39" t="s">
        <v>158</v>
      </c>
      <c r="H34" s="39" t="s">
        <v>151</v>
      </c>
      <c r="J34" s="80"/>
      <c r="K34" s="80"/>
      <c r="L34" s="80"/>
      <c r="M34" s="80"/>
      <c r="N34" s="80"/>
      <c r="O34" s="80"/>
      <c r="P34" s="80"/>
      <c r="Q34" s="80"/>
    </row>
    <row r="35" spans="1:17" x14ac:dyDescent="0.3">
      <c r="A35" s="42" t="s">
        <v>58</v>
      </c>
      <c r="B35" s="43">
        <v>15460.608491404806</v>
      </c>
      <c r="D35" s="43">
        <v>10802.569704328662</v>
      </c>
      <c r="F35" s="43">
        <v>10929.848258739083</v>
      </c>
      <c r="H35" s="43">
        <v>12141.874358957648</v>
      </c>
      <c r="J35" s="80"/>
      <c r="K35" s="80"/>
      <c r="L35" s="80"/>
      <c r="M35" s="80"/>
      <c r="N35" s="80"/>
      <c r="O35" s="80"/>
      <c r="P35" s="80"/>
      <c r="Q35" s="80"/>
    </row>
    <row r="36" spans="1:17" x14ac:dyDescent="0.3">
      <c r="A36" s="45" t="s">
        <v>59</v>
      </c>
      <c r="B36" s="46">
        <v>-8752.1066777373999</v>
      </c>
      <c r="D36" s="46">
        <v>-5387.500760951827</v>
      </c>
      <c r="F36" s="46">
        <v>-5853.7201096832414</v>
      </c>
      <c r="H36" s="46">
        <v>-6040.0299548083603</v>
      </c>
      <c r="J36" s="80"/>
      <c r="K36" s="80"/>
      <c r="L36" s="80"/>
      <c r="M36" s="80"/>
      <c r="N36" s="80"/>
      <c r="O36" s="80"/>
      <c r="P36" s="80"/>
      <c r="Q36" s="80"/>
    </row>
    <row r="37" spans="1:17" x14ac:dyDescent="0.3">
      <c r="A37" s="48" t="s">
        <v>60</v>
      </c>
      <c r="B37" s="49">
        <v>6708.5018136674053</v>
      </c>
      <c r="D37" s="49">
        <v>5415.0689433768375</v>
      </c>
      <c r="F37" s="49">
        <v>5076.1281490558358</v>
      </c>
      <c r="H37" s="49">
        <v>6101.8444041492912</v>
      </c>
      <c r="J37" s="80"/>
      <c r="K37" s="80"/>
      <c r="L37" s="80"/>
      <c r="M37" s="80"/>
      <c r="N37" s="80"/>
      <c r="O37" s="80"/>
      <c r="P37" s="80"/>
      <c r="Q37" s="80"/>
    </row>
    <row r="38" spans="1:17" x14ac:dyDescent="0.3">
      <c r="A38" s="42" t="s">
        <v>61</v>
      </c>
      <c r="B38" s="43">
        <v>-1464.7935670969889</v>
      </c>
      <c r="D38" s="43">
        <v>-1440.4458486554674</v>
      </c>
      <c r="F38" s="43">
        <v>-1435.3486725490916</v>
      </c>
      <c r="H38" s="43">
        <v>-1795.7027758828735</v>
      </c>
      <c r="J38" s="80"/>
      <c r="K38" s="80"/>
      <c r="L38" s="80"/>
      <c r="M38" s="80"/>
      <c r="N38" s="80"/>
      <c r="O38" s="80"/>
      <c r="P38" s="80"/>
      <c r="Q38" s="80"/>
    </row>
    <row r="39" spans="1:17" x14ac:dyDescent="0.3">
      <c r="A39" s="52" t="s">
        <v>62</v>
      </c>
      <c r="B39" s="53">
        <v>-898.7632968789801</v>
      </c>
      <c r="D39" s="53">
        <v>-925.22418992546432</v>
      </c>
      <c r="F39" s="53">
        <v>-905.59026687349615</v>
      </c>
      <c r="H39" s="53">
        <v>-1094.0495492971354</v>
      </c>
      <c r="J39" s="80"/>
      <c r="K39" s="80"/>
      <c r="L39" s="80"/>
      <c r="M39" s="80"/>
      <c r="N39" s="80"/>
      <c r="O39" s="80"/>
      <c r="P39" s="80"/>
      <c r="Q39" s="80"/>
    </row>
    <row r="40" spans="1:17" x14ac:dyDescent="0.3">
      <c r="A40" s="52" t="s">
        <v>63</v>
      </c>
      <c r="B40" s="55">
        <v>184.38648176948683</v>
      </c>
      <c r="D40" s="55">
        <v>223.15274004129688</v>
      </c>
      <c r="F40" s="55">
        <v>216.86188897329839</v>
      </c>
      <c r="H40" s="55">
        <v>239.0696505726753</v>
      </c>
      <c r="J40" s="80"/>
      <c r="K40" s="80"/>
      <c r="L40" s="80"/>
      <c r="M40" s="80"/>
      <c r="N40" s="80"/>
      <c r="O40" s="80"/>
      <c r="P40" s="80"/>
      <c r="Q40" s="80"/>
    </row>
    <row r="41" spans="1:17" x14ac:dyDescent="0.3">
      <c r="A41" s="52" t="s">
        <v>64</v>
      </c>
      <c r="B41" s="53">
        <v>-954.19359627126801</v>
      </c>
      <c r="D41" s="53">
        <v>-895.85003399319498</v>
      </c>
      <c r="F41" s="53">
        <v>-959.24443398319727</v>
      </c>
      <c r="H41" s="53">
        <v>-1190.6532899887343</v>
      </c>
      <c r="J41" s="80"/>
      <c r="K41" s="80"/>
      <c r="L41" s="80"/>
      <c r="M41" s="80"/>
      <c r="N41" s="80"/>
      <c r="O41" s="80"/>
      <c r="P41" s="80"/>
      <c r="Q41" s="80"/>
    </row>
    <row r="42" spans="1:17" x14ac:dyDescent="0.3">
      <c r="A42" s="52" t="s">
        <v>101</v>
      </c>
      <c r="B42" s="55">
        <v>203.77684428377287</v>
      </c>
      <c r="D42" s="55">
        <v>157.47563522189412</v>
      </c>
      <c r="F42" s="55">
        <v>212.62413933430366</v>
      </c>
      <c r="H42" s="55">
        <v>249.93041283032096</v>
      </c>
      <c r="J42" s="80"/>
      <c r="K42" s="80"/>
      <c r="L42" s="80"/>
      <c r="M42" s="80"/>
      <c r="N42" s="80"/>
      <c r="O42" s="80"/>
      <c r="P42" s="80"/>
      <c r="Q42" s="80"/>
    </row>
    <row r="43" spans="1:17" x14ac:dyDescent="0.3">
      <c r="A43" s="42" t="s">
        <v>65</v>
      </c>
      <c r="B43" s="43">
        <v>-1179.2050683472148</v>
      </c>
      <c r="D43" s="43">
        <v>-478.4019870378927</v>
      </c>
      <c r="F43" s="43">
        <v>-418.40426286936213</v>
      </c>
      <c r="H43" s="43">
        <v>-671.86712429004046</v>
      </c>
      <c r="J43" s="80"/>
      <c r="K43" s="80"/>
      <c r="L43" s="80"/>
      <c r="M43" s="80"/>
      <c r="N43" s="80"/>
      <c r="O43" s="80"/>
      <c r="P43" s="80"/>
      <c r="Q43" s="80"/>
    </row>
    <row r="44" spans="1:17" x14ac:dyDescent="0.3">
      <c r="A44" s="48" t="s">
        <v>1</v>
      </c>
      <c r="B44" s="58">
        <v>4064.5031782232022</v>
      </c>
      <c r="D44" s="58">
        <v>3496.2211076834778</v>
      </c>
      <c r="F44" s="58">
        <v>3222.3752136373814</v>
      </c>
      <c r="H44" s="58">
        <v>3634.2745039763777</v>
      </c>
      <c r="J44" s="80"/>
      <c r="K44" s="80"/>
      <c r="L44" s="80"/>
      <c r="M44" s="80"/>
      <c r="N44" s="80"/>
      <c r="O44" s="80"/>
      <c r="P44" s="80"/>
      <c r="Q44" s="80"/>
    </row>
    <row r="45" spans="1:17" x14ac:dyDescent="0.3">
      <c r="A45" s="45" t="s">
        <v>66</v>
      </c>
      <c r="B45" s="46">
        <v>-1326.4781026828866</v>
      </c>
      <c r="D45" s="46">
        <v>-1323.2068557675773</v>
      </c>
      <c r="F45" s="46">
        <v>-1320.4880135632675</v>
      </c>
      <c r="H45" s="46">
        <v>-1474.1418618453413</v>
      </c>
      <c r="J45" s="80"/>
      <c r="K45" s="80"/>
      <c r="L45" s="80"/>
      <c r="M45" s="80"/>
      <c r="N45" s="80"/>
      <c r="O45" s="80"/>
      <c r="P45" s="80"/>
      <c r="Q45" s="80"/>
    </row>
    <row r="46" spans="1:17" x14ac:dyDescent="0.3">
      <c r="A46" s="48" t="s">
        <v>67</v>
      </c>
      <c r="B46" s="58">
        <v>2738.0250755403154</v>
      </c>
      <c r="D46" s="58">
        <v>2173.0142519159003</v>
      </c>
      <c r="F46" s="58">
        <v>1901.887200074113</v>
      </c>
      <c r="H46" s="58">
        <v>2160.1326421310359</v>
      </c>
      <c r="J46" s="80"/>
      <c r="K46" s="80"/>
      <c r="L46" s="80"/>
      <c r="M46" s="80"/>
      <c r="N46" s="80"/>
      <c r="O46" s="80"/>
      <c r="P46" s="80"/>
      <c r="Q46" s="80"/>
    </row>
    <row r="47" spans="1:17" x14ac:dyDescent="0.3">
      <c r="A47" s="45" t="s">
        <v>68</v>
      </c>
      <c r="B47" s="46">
        <v>-1036.2293898365936</v>
      </c>
      <c r="D47" s="46">
        <v>-909.63432077635616</v>
      </c>
      <c r="F47" s="46">
        <v>-911.21174788947678</v>
      </c>
      <c r="H47" s="46">
        <v>-864.77720618537523</v>
      </c>
      <c r="J47" s="80"/>
      <c r="K47" s="80"/>
      <c r="L47" s="80"/>
      <c r="M47" s="80"/>
      <c r="N47" s="80"/>
      <c r="O47" s="80"/>
      <c r="P47" s="80"/>
      <c r="Q47" s="80"/>
    </row>
    <row r="48" spans="1:17" x14ac:dyDescent="0.3">
      <c r="A48" s="45" t="s">
        <v>69</v>
      </c>
      <c r="B48" s="46">
        <v>526.08981966519946</v>
      </c>
      <c r="D48" s="46">
        <v>292.04407530231151</v>
      </c>
      <c r="F48" s="46">
        <v>372.97233233210386</v>
      </c>
      <c r="H48" s="46">
        <v>344.11971465741249</v>
      </c>
      <c r="J48" s="80"/>
      <c r="K48" s="80"/>
      <c r="L48" s="80"/>
      <c r="M48" s="80"/>
      <c r="N48" s="80"/>
      <c r="O48" s="80"/>
      <c r="P48" s="80"/>
      <c r="Q48" s="80"/>
    </row>
    <row r="49" spans="1:17" x14ac:dyDescent="0.3">
      <c r="A49" s="42" t="s">
        <v>70</v>
      </c>
      <c r="B49" s="43">
        <v>-510.1395701713941</v>
      </c>
      <c r="D49" s="43">
        <v>-617.59024547404465</v>
      </c>
      <c r="F49" s="43">
        <v>-538.23941555737292</v>
      </c>
      <c r="H49" s="43">
        <v>-520.65749152796275</v>
      </c>
      <c r="J49" s="80"/>
      <c r="K49" s="80"/>
      <c r="L49" s="80"/>
      <c r="M49" s="80"/>
      <c r="N49" s="80"/>
      <c r="O49" s="80"/>
      <c r="P49" s="80"/>
      <c r="Q49" s="80"/>
    </row>
    <row r="50" spans="1:17" x14ac:dyDescent="0.3">
      <c r="A50" s="42" t="s">
        <v>71</v>
      </c>
      <c r="B50" s="43">
        <v>3.4406858302790009</v>
      </c>
      <c r="D50" s="43">
        <v>-9.0736148467888018</v>
      </c>
      <c r="F50" s="43">
        <v>218.26981741694962</v>
      </c>
      <c r="H50" s="43">
        <v>5.1755339928583339</v>
      </c>
      <c r="J50" s="80"/>
      <c r="K50" s="80"/>
      <c r="L50" s="80"/>
      <c r="M50" s="80"/>
      <c r="N50" s="80"/>
      <c r="O50" s="80"/>
      <c r="P50" s="80"/>
      <c r="Q50" s="80"/>
    </row>
    <row r="51" spans="1:17" x14ac:dyDescent="0.3">
      <c r="A51" s="48" t="s">
        <v>72</v>
      </c>
      <c r="B51" s="58">
        <v>2231.3261911992004</v>
      </c>
      <c r="D51" s="58">
        <v>1546.3503915950664</v>
      </c>
      <c r="F51" s="58">
        <v>1581.9176019336896</v>
      </c>
      <c r="H51" s="58">
        <v>1644.6506845959329</v>
      </c>
      <c r="J51" s="80"/>
      <c r="K51" s="80"/>
      <c r="L51" s="80"/>
      <c r="M51" s="80"/>
      <c r="N51" s="80"/>
      <c r="O51" s="80"/>
      <c r="P51" s="80"/>
      <c r="Q51" s="80"/>
    </row>
    <row r="52" spans="1:17" x14ac:dyDescent="0.3">
      <c r="A52" s="45" t="s">
        <v>73</v>
      </c>
      <c r="B52" s="46">
        <v>-591.92568516758945</v>
      </c>
      <c r="D52" s="46">
        <v>-423.83460805481445</v>
      </c>
      <c r="F52" s="46">
        <v>-296.22577418741378</v>
      </c>
      <c r="H52" s="46">
        <v>-297.98695766929814</v>
      </c>
      <c r="J52" s="80"/>
      <c r="K52" s="80"/>
      <c r="L52" s="80"/>
      <c r="M52" s="80"/>
      <c r="N52" s="80"/>
      <c r="O52" s="80"/>
      <c r="P52" s="80"/>
      <c r="Q52" s="80"/>
    </row>
    <row r="53" spans="1:17" x14ac:dyDescent="0.3">
      <c r="A53" s="45" t="s">
        <v>74</v>
      </c>
      <c r="B53" s="46">
        <v>-153.99399983722762</v>
      </c>
      <c r="D53" s="46">
        <v>-87.244857811654612</v>
      </c>
      <c r="F53" s="46">
        <v>-169.39761392453102</v>
      </c>
      <c r="H53" s="46">
        <v>-180.85335506438514</v>
      </c>
      <c r="J53" s="80"/>
      <c r="K53" s="80"/>
      <c r="L53" s="80"/>
      <c r="M53" s="80"/>
      <c r="N53" s="80"/>
      <c r="O53" s="80"/>
      <c r="P53" s="80"/>
      <c r="Q53" s="80"/>
    </row>
    <row r="54" spans="1:17" x14ac:dyDescent="0.3">
      <c r="A54" s="48" t="s">
        <v>75</v>
      </c>
      <c r="B54" s="58">
        <v>1485.4065061943832</v>
      </c>
      <c r="D54" s="58">
        <v>1035.2709257285976</v>
      </c>
      <c r="F54" s="58">
        <v>1116.294213821745</v>
      </c>
      <c r="H54" s="58">
        <v>1165.8103718622506</v>
      </c>
      <c r="J54" s="80"/>
      <c r="K54" s="80"/>
      <c r="L54" s="80"/>
      <c r="M54" s="80"/>
      <c r="N54" s="80"/>
      <c r="O54" s="80"/>
      <c r="P54" s="80"/>
      <c r="Q54" s="80"/>
    </row>
    <row r="56" spans="1:17" x14ac:dyDescent="0.3">
      <c r="A56" s="59"/>
    </row>
  </sheetData>
  <pageMargins left="0.7" right="0.7" top="0.75" bottom="0.75" header="0.3" footer="0.3"/>
  <pageSetup paperSize="9" orientation="portrait" r:id="rId1"/>
  <headerFooter>
    <oddFooter>&amp;C&amp;1#&amp;"Calibri"&amp;12&amp;K008000Internal Use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30"/>
  <sheetViews>
    <sheetView showGridLines="0" zoomScale="90" zoomScaleNormal="90" workbookViewId="0"/>
  </sheetViews>
  <sheetFormatPr baseColWidth="10" defaultColWidth="11.26953125" defaultRowHeight="13" x14ac:dyDescent="0.3"/>
  <cols>
    <col min="1" max="1" width="61.81640625" style="1" bestFit="1" customWidth="1"/>
    <col min="2" max="3" width="16.1796875" style="1" customWidth="1"/>
    <col min="4" max="4" width="12.26953125" style="1" customWidth="1"/>
    <col min="5" max="5" width="14.1796875" style="1" customWidth="1"/>
    <col min="6" max="16384" width="11.26953125" style="1"/>
  </cols>
  <sheetData>
    <row r="2" spans="1:10" ht="12.75" customHeight="1" x14ac:dyDescent="0.3"/>
    <row r="3" spans="1:10" ht="12.75" customHeight="1" x14ac:dyDescent="0.3"/>
    <row r="4" spans="1:10" ht="12.75" customHeight="1" x14ac:dyDescent="0.3"/>
    <row r="5" spans="1:10" ht="15.5" x14ac:dyDescent="0.35">
      <c r="A5" s="147"/>
      <c r="B5" s="150" t="s">
        <v>92</v>
      </c>
      <c r="C5" s="147"/>
    </row>
    <row r="6" spans="1:10" ht="15.5" x14ac:dyDescent="0.35">
      <c r="A6" s="147"/>
      <c r="B6" s="150">
        <f>+'Balance Sheet'!A6</f>
        <v>45657</v>
      </c>
      <c r="C6" s="145"/>
    </row>
    <row r="7" spans="1:10" ht="15.5" x14ac:dyDescent="0.35">
      <c r="A7" s="147"/>
      <c r="B7" s="150" t="s">
        <v>56</v>
      </c>
      <c r="C7" s="153"/>
    </row>
    <row r="8" spans="1:10" ht="13.5" thickBot="1" x14ac:dyDescent="0.35"/>
    <row r="9" spans="1:10" ht="30.75" customHeight="1" thickBot="1" x14ac:dyDescent="0.35">
      <c r="A9" s="172" t="s">
        <v>91</v>
      </c>
      <c r="B9" s="30" t="s">
        <v>152</v>
      </c>
      <c r="C9" s="30" t="s">
        <v>130</v>
      </c>
      <c r="D9" s="30" t="s">
        <v>173</v>
      </c>
    </row>
    <row r="10" spans="1:10" x14ac:dyDescent="0.3">
      <c r="A10" s="31" t="s">
        <v>98</v>
      </c>
      <c r="B10" s="159">
        <v>5612</v>
      </c>
      <c r="C10" s="159">
        <v>4803</v>
      </c>
      <c r="D10" s="159">
        <v>809</v>
      </c>
      <c r="F10" s="13"/>
      <c r="G10" s="13"/>
      <c r="H10" s="13"/>
      <c r="I10" s="13"/>
      <c r="J10" s="13"/>
    </row>
    <row r="11" spans="1:10" x14ac:dyDescent="0.3">
      <c r="A11" s="34" t="s">
        <v>159</v>
      </c>
      <c r="B11" s="159">
        <v>336</v>
      </c>
      <c r="C11" s="159">
        <v>591.49</v>
      </c>
      <c r="D11" s="159">
        <v>-255.49</v>
      </c>
      <c r="F11" s="13"/>
      <c r="G11" s="13"/>
      <c r="H11" s="13"/>
      <c r="I11" s="13"/>
    </row>
    <row r="12" spans="1:10" x14ac:dyDescent="0.3">
      <c r="A12" s="31" t="s">
        <v>160</v>
      </c>
      <c r="B12" s="159">
        <v>7119</v>
      </c>
      <c r="C12" s="159">
        <v>5444.3149999999996</v>
      </c>
      <c r="D12" s="159">
        <v>1674.6850000000004</v>
      </c>
      <c r="F12" s="13"/>
      <c r="G12" s="13"/>
      <c r="H12" s="13"/>
      <c r="I12" s="13"/>
    </row>
    <row r="13" spans="1:10" x14ac:dyDescent="0.3">
      <c r="A13" s="31" t="s">
        <v>161</v>
      </c>
      <c r="B13" s="159">
        <v>-102</v>
      </c>
      <c r="C13" s="159">
        <v>-82</v>
      </c>
      <c r="D13" s="159">
        <v>-20</v>
      </c>
      <c r="F13" s="13"/>
      <c r="G13" s="13"/>
      <c r="H13" s="13"/>
      <c r="I13" s="13"/>
    </row>
    <row r="14" spans="1:10" x14ac:dyDescent="0.3">
      <c r="A14" s="31" t="s">
        <v>162</v>
      </c>
      <c r="B14" s="159">
        <v>56</v>
      </c>
      <c r="C14" s="159">
        <v>-218</v>
      </c>
      <c r="D14" s="159">
        <v>274</v>
      </c>
      <c r="F14" s="13"/>
      <c r="G14" s="13"/>
      <c r="H14" s="13"/>
      <c r="I14" s="13"/>
    </row>
    <row r="15" spans="1:10" x14ac:dyDescent="0.3">
      <c r="A15" s="31" t="s">
        <v>163</v>
      </c>
      <c r="B15" s="159">
        <v>61</v>
      </c>
      <c r="C15" s="159">
        <v>72</v>
      </c>
      <c r="D15" s="159">
        <v>-11</v>
      </c>
      <c r="F15" s="13"/>
      <c r="G15" s="13"/>
      <c r="H15" s="13"/>
      <c r="I15" s="13"/>
    </row>
    <row r="16" spans="1:10" x14ac:dyDescent="0.3">
      <c r="A16" s="31" t="s">
        <v>164</v>
      </c>
      <c r="B16" s="159">
        <v>184</v>
      </c>
      <c r="C16" s="159">
        <v>177</v>
      </c>
      <c r="D16" s="159">
        <v>7</v>
      </c>
      <c r="F16" s="13"/>
      <c r="G16" s="13"/>
      <c r="H16" s="13"/>
      <c r="I16" s="13"/>
    </row>
    <row r="17" spans="1:9" x14ac:dyDescent="0.3">
      <c r="A17" s="31" t="s">
        <v>165</v>
      </c>
      <c r="B17" s="159">
        <v>71</v>
      </c>
      <c r="C17" s="159">
        <v>71</v>
      </c>
      <c r="D17" s="159">
        <v>0</v>
      </c>
      <c r="F17" s="13"/>
      <c r="G17" s="13"/>
      <c r="H17" s="13"/>
      <c r="I17" s="13"/>
    </row>
    <row r="18" spans="1:9" x14ac:dyDescent="0.3">
      <c r="A18" s="31" t="s">
        <v>166</v>
      </c>
      <c r="B18" s="159">
        <v>-1501</v>
      </c>
      <c r="C18" s="159">
        <v>237.459</v>
      </c>
      <c r="D18" s="159">
        <v>-1738.4590000000001</v>
      </c>
      <c r="F18" s="13"/>
      <c r="G18" s="13"/>
      <c r="H18" s="13"/>
      <c r="I18" s="13"/>
    </row>
    <row r="19" spans="1:9" ht="12" customHeight="1" x14ac:dyDescent="0.3">
      <c r="A19" s="32" t="s">
        <v>120</v>
      </c>
      <c r="B19" s="160">
        <f>SUM(B10:B18)</f>
        <v>11836</v>
      </c>
      <c r="C19" s="160">
        <f>SUM(C10:C18)</f>
        <v>11096.264000000001</v>
      </c>
      <c r="D19" s="160">
        <f>+B19-C19</f>
        <v>739.73599999999897</v>
      </c>
      <c r="F19" s="13"/>
      <c r="G19" s="13"/>
      <c r="H19" s="13"/>
      <c r="I19" s="13"/>
    </row>
    <row r="20" spans="1:9" x14ac:dyDescent="0.3">
      <c r="F20" s="13"/>
      <c r="G20" s="13"/>
      <c r="H20" s="13"/>
      <c r="I20" s="13"/>
    </row>
    <row r="21" spans="1:9" x14ac:dyDescent="0.3">
      <c r="A21" s="36" t="s">
        <v>94</v>
      </c>
      <c r="B21" s="161">
        <v>-1166</v>
      </c>
      <c r="C21" s="161">
        <v>-949</v>
      </c>
      <c r="D21" s="161">
        <v>-217</v>
      </c>
      <c r="F21" s="13"/>
      <c r="G21" s="13"/>
      <c r="H21" s="13"/>
      <c r="I21" s="13"/>
    </row>
    <row r="22" spans="1:9" x14ac:dyDescent="0.3">
      <c r="A22" s="36" t="s">
        <v>167</v>
      </c>
      <c r="B22" s="161">
        <f>+SUM(B23:B25)</f>
        <v>-8236</v>
      </c>
      <c r="C22" s="161">
        <f>+SUM(C23:C25)</f>
        <v>-12812</v>
      </c>
      <c r="D22" s="161">
        <f>+SUM(D23:D25)</f>
        <v>4576</v>
      </c>
      <c r="F22" s="13"/>
      <c r="G22" s="13"/>
      <c r="H22" s="13"/>
      <c r="I22" s="13"/>
    </row>
    <row r="23" spans="1:9" x14ac:dyDescent="0.3">
      <c r="A23" s="170" t="s">
        <v>174</v>
      </c>
      <c r="B23" s="162">
        <v>-11946</v>
      </c>
      <c r="C23" s="162">
        <v>-11382</v>
      </c>
      <c r="D23" s="162">
        <v>-564</v>
      </c>
      <c r="F23" s="13"/>
      <c r="G23" s="13"/>
      <c r="H23" s="13"/>
      <c r="I23" s="13"/>
    </row>
    <row r="24" spans="1:9" x14ac:dyDescent="0.3">
      <c r="A24" s="170" t="s">
        <v>168</v>
      </c>
      <c r="B24" s="162">
        <v>5739</v>
      </c>
      <c r="C24" s="162">
        <v>766</v>
      </c>
      <c r="D24" s="162">
        <v>4973</v>
      </c>
      <c r="F24" s="13"/>
      <c r="G24" s="13"/>
      <c r="H24" s="13"/>
      <c r="I24" s="13"/>
    </row>
    <row r="25" spans="1:9" x14ac:dyDescent="0.3">
      <c r="A25" s="170" t="s">
        <v>169</v>
      </c>
      <c r="B25" s="162">
        <v>-2029</v>
      </c>
      <c r="C25" s="162">
        <v>-2196</v>
      </c>
      <c r="D25" s="162">
        <v>167</v>
      </c>
      <c r="F25" s="13"/>
      <c r="G25" s="13"/>
      <c r="H25" s="13"/>
      <c r="I25" s="13"/>
    </row>
    <row r="26" spans="1:9" x14ac:dyDescent="0.3">
      <c r="A26" s="35" t="s">
        <v>170</v>
      </c>
      <c r="B26" s="159">
        <v>0</v>
      </c>
      <c r="C26" s="159">
        <v>252</v>
      </c>
      <c r="D26" s="159">
        <v>-252</v>
      </c>
      <c r="F26" s="13"/>
      <c r="G26" s="13"/>
      <c r="H26" s="13"/>
      <c r="I26" s="13"/>
    </row>
    <row r="27" spans="1:9" x14ac:dyDescent="0.3">
      <c r="A27" s="35" t="s">
        <v>171</v>
      </c>
      <c r="B27" s="159">
        <v>-4933</v>
      </c>
      <c r="C27" s="159">
        <v>0</v>
      </c>
      <c r="D27" s="159">
        <v>-4933</v>
      </c>
      <c r="F27" s="13"/>
      <c r="G27" s="13"/>
      <c r="H27" s="13"/>
      <c r="I27" s="13"/>
    </row>
    <row r="28" spans="1:9" x14ac:dyDescent="0.3">
      <c r="A28" s="35" t="s">
        <v>172</v>
      </c>
      <c r="B28" s="159">
        <v>48</v>
      </c>
      <c r="C28" s="159">
        <v>27</v>
      </c>
      <c r="D28" s="159">
        <v>21</v>
      </c>
      <c r="F28" s="13"/>
      <c r="G28" s="13"/>
      <c r="H28" s="13"/>
      <c r="I28" s="13"/>
    </row>
    <row r="29" spans="1:9" x14ac:dyDescent="0.3">
      <c r="A29" s="35" t="s">
        <v>93</v>
      </c>
      <c r="B29" s="159">
        <v>-1389</v>
      </c>
      <c r="C29" s="159">
        <v>-1697.264000000001</v>
      </c>
      <c r="D29" s="159">
        <v>308.26400000000103</v>
      </c>
      <c r="F29" s="13"/>
      <c r="G29" s="13"/>
      <c r="H29" s="13"/>
      <c r="I29" s="13"/>
    </row>
    <row r="30" spans="1:9" x14ac:dyDescent="0.3">
      <c r="A30" s="33" t="s">
        <v>107</v>
      </c>
      <c r="B30" s="160">
        <f>+B19+B21+B22+B26+B27+B28+B29</f>
        <v>-3840</v>
      </c>
      <c r="C30" s="160">
        <f>+C19+C21+C22+C26+C27+C28+C29</f>
        <v>-4083</v>
      </c>
      <c r="D30" s="160">
        <f>+B30-C30</f>
        <v>243</v>
      </c>
      <c r="F30" s="13"/>
      <c r="G30" s="13"/>
      <c r="H30" s="13"/>
      <c r="I30" s="13"/>
    </row>
  </sheetData>
  <pageMargins left="0.7" right="0.7" top="0.75" bottom="0.75" header="0.3" footer="0.3"/>
  <pageSetup paperSize="9" scale="88" orientation="portrait" r:id="rId1"/>
  <headerFooter>
    <oddFooter>&amp;C&amp;1#&amp;"Calibri"&amp;12&amp;K008000Internal Use</oddFooter>
  </headerFooter>
  <ignoredErrors>
    <ignoredError sqref="B22:D2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Balance Sheet</vt:lpstr>
      <vt:lpstr>P&amp;L</vt:lpstr>
      <vt:lpstr>Businesses</vt:lpstr>
      <vt:lpstr>Networks</vt:lpstr>
      <vt:lpstr>Electricity Prod. and Customers</vt:lpstr>
      <vt:lpstr>P&amp;L by Country</vt:lpstr>
      <vt:lpstr>Quarterly Results</vt:lpstr>
      <vt:lpstr>Sources &amp; Uses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Cabeza Benjumea, Soledad</dc:creator>
  <cp:lastModifiedBy>IGNACIO</cp:lastModifiedBy>
  <cp:lastPrinted>2013-02-12T12:03:51Z</cp:lastPrinted>
  <dcterms:created xsi:type="dcterms:W3CDTF">2008-07-23T13:57:08Z</dcterms:created>
  <dcterms:modified xsi:type="dcterms:W3CDTF">2025-02-26T18:46:00Z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MSIP_Label_019c027e-33b7-45fc-a572-8ffa5d09ec36_Enabled">
    <vt:lpwstr>true</vt:lpwstr>
  </property>
  <property fmtid="{D5CDD505-2E9C-101B-9397-08002B2CF9AE}" pid="9" name="MSIP_Label_019c027e-33b7-45fc-a572-8ffa5d09ec36_SetDate">
    <vt:lpwstr>2024-02-26T13:13:15Z</vt:lpwstr>
  </property>
  <property fmtid="{D5CDD505-2E9C-101B-9397-08002B2CF9AE}" pid="10" name="MSIP_Label_019c027e-33b7-45fc-a572-8ffa5d09ec36_Method">
    <vt:lpwstr>Standard</vt:lpwstr>
  </property>
  <property fmtid="{D5CDD505-2E9C-101B-9397-08002B2CF9AE}" pid="11" name="MSIP_Label_019c027e-33b7-45fc-a572-8ffa5d09ec36_Name">
    <vt:lpwstr>Internal Use</vt:lpwstr>
  </property>
  <property fmtid="{D5CDD505-2E9C-101B-9397-08002B2CF9AE}" pid="12" name="MSIP_Label_019c027e-33b7-45fc-a572-8ffa5d09ec36_SiteId">
    <vt:lpwstr>031a09bc-a2bf-44df-888e-4e09355b7a24</vt:lpwstr>
  </property>
  <property fmtid="{D5CDD505-2E9C-101B-9397-08002B2CF9AE}" pid="13" name="MSIP_Label_019c027e-33b7-45fc-a572-8ffa5d09ec36_ActionId">
    <vt:lpwstr>29fb0b02-4523-45ea-b012-eed25cdf2599</vt:lpwstr>
  </property>
  <property fmtid="{D5CDD505-2E9C-101B-9397-08002B2CF9AE}" pid="14" name="MSIP_Label_019c027e-33b7-45fc-a572-8ffa5d09ec36_ContentBits">
    <vt:lpwstr>2</vt:lpwstr>
  </property>
</Properties>
</file>