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ULTADOS\2024\Q2 2024\"/>
    </mc:Choice>
  </mc:AlternateContent>
  <xr:revisionPtr revIDLastSave="0" documentId="13_ncr:1_{EC87F4FD-9225-45C1-82CC-A3C4237312FF}" xr6:coauthVersionLast="47" xr6:coauthVersionMax="47" xr10:uidLastSave="{00000000-0000-0000-0000-000000000000}"/>
  <bookViews>
    <workbookView xWindow="-108" yWindow="-108" windowWidth="23256" windowHeight="12576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EOAF" sheetId="5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5" l="1"/>
  <c r="D97" i="7"/>
  <c r="C97" i="7"/>
  <c r="B97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58" i="7"/>
  <c r="D59" i="7"/>
  <c r="D61" i="7"/>
  <c r="D60" i="7"/>
  <c r="D57" i="7"/>
  <c r="D56" i="7"/>
  <c r="D55" i="7"/>
  <c r="D54" i="7"/>
  <c r="D53" i="7"/>
  <c r="D52" i="7"/>
  <c r="D51" i="7"/>
  <c r="C46" i="7"/>
  <c r="B46" i="7"/>
  <c r="D46" i="7" s="1"/>
  <c r="D43" i="7"/>
  <c r="D42" i="7"/>
  <c r="D41" i="7"/>
  <c r="D40" i="7"/>
  <c r="D39" i="7"/>
  <c r="D38" i="7"/>
  <c r="D37" i="7"/>
  <c r="D36" i="7"/>
  <c r="D35" i="7"/>
  <c r="D34" i="7"/>
  <c r="D33" i="7"/>
  <c r="D32" i="7"/>
  <c r="D30" i="7" l="1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29" i="5" l="1"/>
  <c r="D28" i="5"/>
  <c r="D27" i="5"/>
  <c r="D26" i="5"/>
  <c r="D25" i="5"/>
  <c r="D24" i="5"/>
  <c r="D23" i="5"/>
  <c r="D22" i="5"/>
  <c r="D21" i="5"/>
  <c r="C30" i="5"/>
  <c r="D30" i="5"/>
  <c r="D18" i="5"/>
  <c r="D17" i="5"/>
  <c r="D16" i="5"/>
  <c r="D15" i="5"/>
  <c r="D14" i="5"/>
  <c r="D13" i="5"/>
  <c r="D12" i="5"/>
  <c r="D11" i="5"/>
  <c r="D10" i="5"/>
  <c r="D19" i="5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<sst xmlns="http://schemas.openxmlformats.org/spreadsheetml/2006/main" count="322" uniqueCount="167">
  <si>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</si>
  <si>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</si>
  <si>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</si>
  <si>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</si>
  <si>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</si>
  <si>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</si>
  <si>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</si>
  <si>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</si>
  <si>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</si>
  <si>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</si>
  <si>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</si>
  <si>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</si>
  <si>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</si>
  <si>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</si>
  <si>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</si>
  <si>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</si>
  <si>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</si>
  <si>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</si>
  <si>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</si>
  <si>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</si>
  <si>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</si>
  <si>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</si>
  <si>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</si>
  <si>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</si>
  <si>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</si>
  <si>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</si>
  <si>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</si>
  <si>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</si>
  <si>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</si>
  <si>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</si>
  <si>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</si>
  <si>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</si>
  <si>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</si>
  <si>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</si>
  <si>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</si>
  <si>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</si>
  <si>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</si>
  <si>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</si>
  <si>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</si>
  <si>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</si>
  <si>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</si>
  <si>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</si>
  <si>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</si>
  <si>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</si>
  <si>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</si>
  <si>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</si>
  <si>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</si>
  <si>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</si>
  <si>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</si>
  <si>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</si>
  <si>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</si>
  <si>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</si>
  <si>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</si>
  <si>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</si>
  <si>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</si>
  <si>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</si>
  <si>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</si>
  <si>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</si>
  <si>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</si>
  <si>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</si>
  <si>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</si>
  <si>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</si>
  <si>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</si>
  <si>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</si>
  <si>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</si>
  <si>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</si>
  <si>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</si>
  <si>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</si>
  <si>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</si>
  <si>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</si>
  <si>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</si>
  <si>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</si>
  <si>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</si>
  <si>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</si>
  <si>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</si>
  <si>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</si>
  <si>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</si>
  <si>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</si>
  <si>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</si>
  <si>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</si>
  <si>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</si>
  <si>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</si>
  <si>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</si>
  <si>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</si>
  <si>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</si>
  <si>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</si>
  <si>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</si>
  <si>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</si>
  <si>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</si>
  <si>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</si>
  <si>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</si>
  <si>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</si>
  <si>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</si>
  <si>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</si>
  <si>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</si>
  <si>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</si>
  <si>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</si>
  <si>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</si>
  <si>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</si>
  <si>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</si>
  <si>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</si>
  <si>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</si>
  <si>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</si>
  <si>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</si>
  <si>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</si>
  <si>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</si>
  <si>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</si>
  <si>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</si>
  <si>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</si>
  <si>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</si>
  <si>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</si>
  <si>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</si>
  <si>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</si>
  <si>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</si>
  <si>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</si>
  <si>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</si>
  <si>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</si>
  <si>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</si>
  <si>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</si>
  <si>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</si>
  <si>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</si>
  <si>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</si>
  <si>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</si>
  <si>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Amortizaciones y provisiones (+)</t>
  </si>
  <si>
    <t>Resultados sociedades método participación (-)</t>
  </si>
  <si>
    <t>Actualización financiera provisiones (+)</t>
  </si>
  <si>
    <t>Ajuste por partidas deducibles de impuestos (+)</t>
  </si>
  <si>
    <t>Dividendos sociedades método participación (+)</t>
  </si>
  <si>
    <t>Imputación a resultados de subvenciones de capital (-)</t>
  </si>
  <si>
    <t>Activos mantenidos para su enajenación</t>
  </si>
  <si>
    <t>NEGOCIO PRODUCCIÓN DE ELECTRICIDAD Y CLIENTES</t>
  </si>
  <si>
    <t>Otros ajustes P&amp;L (+)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</si>
  <si>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</si>
  <si>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</si>
  <si>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</si>
  <si>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</si>
  <si>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Inversión autocartera</t>
  </si>
  <si>
    <t/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</si>
  <si>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</si>
  <si>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</si>
  <si>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</si>
  <si>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</si>
  <si>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</si>
  <si>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</si>
  <si>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Marzo</t>
  </si>
  <si>
    <t>Marzo 2023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</si>
  <si>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</si>
  <si>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</si>
  <si>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</si>
  <si>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</si>
  <si>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>Minoritarios (+)</t>
  </si>
  <si>
    <t xml:space="preserve"> FFO </t>
  </si>
  <si>
    <t>Desinversiones</t>
  </si>
  <si>
    <t>Emisión híbrido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</si>
  <si>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</si>
  <si>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</si>
  <si>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</si>
  <si>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</si>
  <si>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</si>
  <si>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</si>
  <si>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</si>
  <si>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Junio</t>
  </si>
  <si>
    <t xml:space="preserve">  Dividendo a cuenta</t>
  </si>
  <si>
    <t>Junio
2024</t>
  </si>
  <si>
    <t>Junio
2023</t>
  </si>
  <si>
    <t>Junio 2024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</si>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</sst>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_-* #,##0.00\ [$€]_-;\-* #,##0.00\ [$€]_-;_-* &quot;-&quot;??\ [$€]_-;_-@_-"/>
    <numFmt numFmtId="169" formatCode="[$-F800]dddd\,\ mmmm\ dd\,\ yyyy"/>
    <numFmt numFmtId="170" formatCode="#,##0.000"/>
    <numFmt numFmtId="171" formatCode="_-* #,##0\ _€_-;\-* #,##0\ _€_-;_-* &quot;-&quot;??\ _€_-;_-@_-"/>
    <numFmt numFmtId="172" formatCode="[$-C0A]mmm\-yy;@"/>
    <numFmt numFmtId="173" formatCode="#,##0.0;\(#,##0.0\);&quot;-&quot;"/>
    <numFmt numFmtId="174" formatCode="#,##0.0"/>
  </numFmts>
  <fonts count="4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name val="Calibri"/>
      <family val="2"/>
    </font>
    <font>
      <sz val="10"/>
      <color theme="1"/>
      <name val="Times New Roman"/>
      <family val="1"/>
    </font>
    <font>
      <b/>
      <sz val="11"/>
      <name val="Calibri"/>
      <family val="2"/>
    </font>
    <font>
      <sz val="10"/>
      <color theme="1"/>
      <name val="TrueOpti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9" fontId="6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3" fillId="0" borderId="0"/>
    <xf numFmtId="0" fontId="5" fillId="0" borderId="0"/>
    <xf numFmtId="43" fontId="3" fillId="0" borderId="0" applyFont="0" applyFill="0" applyBorder="0" applyAlignment="0" applyProtection="0"/>
    <xf numFmtId="0" fontId="39" fillId="0" borderId="0"/>
  </cellStyleXfs>
  <cellXfs count="140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0" fontId="10" fillId="0" borderId="0" xfId="2" applyNumberFormat="1" applyFont="1" applyFill="1" applyBorder="1"/>
    <xf numFmtId="170" fontId="11" fillId="5" borderId="0" xfId="0" applyNumberFormat="1" applyFont="1" applyFill="1" applyBorder="1"/>
    <xf numFmtId="170" fontId="12" fillId="5" borderId="0" xfId="0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/>
    <xf numFmtId="0" fontId="9" fillId="0" borderId="0" xfId="0" applyFont="1" applyFill="1"/>
    <xf numFmtId="0" fontId="15" fillId="0" borderId="0" xfId="0" applyFont="1"/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0" fontId="11" fillId="2" borderId="0" xfId="0" applyFont="1" applyFill="1" applyBorder="1"/>
    <xf numFmtId="49" fontId="13" fillId="6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4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7" fontId="9" fillId="0" borderId="0" xfId="0" applyNumberFormat="1" applyFont="1"/>
    <xf numFmtId="0" fontId="17" fillId="4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165" fontId="19" fillId="2" borderId="0" xfId="0" quotePrefix="1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center" vertical="top"/>
    </xf>
    <xf numFmtId="165" fontId="21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4" borderId="0" xfId="0" quotePrefix="1" applyNumberFormat="1" applyFont="1" applyFill="1" applyBorder="1" applyAlignment="1">
      <alignment horizontal="center" vertical="center"/>
    </xf>
    <xf numFmtId="168" fontId="17" fillId="4" borderId="0" xfId="0" applyNumberFormat="1" applyFont="1" applyFill="1" applyBorder="1" applyAlignment="1">
      <alignment horizontal="center" vertical="center"/>
    </xf>
    <xf numFmtId="168" fontId="17" fillId="4" borderId="0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9" fillId="0" borderId="0" xfId="0" applyFont="1" applyFill="1" applyBorder="1"/>
    <xf numFmtId="0" fontId="18" fillId="3" borderId="0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18" fillId="3" borderId="0" xfId="0" applyFont="1" applyFill="1" applyBorder="1"/>
    <xf numFmtId="0" fontId="20" fillId="3" borderId="0" xfId="0" applyFont="1" applyFill="1" applyBorder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2" fontId="17" fillId="4" borderId="0" xfId="0" quotePrefix="1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6" fillId="3" borderId="1" xfId="0" applyFont="1" applyFill="1" applyBorder="1" applyAlignment="1">
      <alignment vertical="center"/>
    </xf>
    <xf numFmtId="14" fontId="26" fillId="3" borderId="0" xfId="0" applyNumberFormat="1" applyFont="1" applyFill="1" applyAlignment="1">
      <alignment vertical="center"/>
    </xf>
    <xf numFmtId="168" fontId="29" fillId="0" borderId="0" xfId="17" applyFont="1"/>
    <xf numFmtId="3" fontId="24" fillId="4" borderId="0" xfId="17" applyNumberFormat="1" applyFont="1" applyFill="1" applyAlignment="1">
      <alignment horizontal="center"/>
    </xf>
    <xf numFmtId="0" fontId="30" fillId="2" borderId="0" xfId="18" applyFont="1" applyFill="1" applyAlignment="1">
      <alignment horizontal="right"/>
    </xf>
    <xf numFmtId="0" fontId="24" fillId="4" borderId="0" xfId="17" applyNumberFormat="1" applyFont="1" applyFill="1" applyAlignment="1">
      <alignment horizontal="center"/>
    </xf>
    <xf numFmtId="3" fontId="31" fillId="4" borderId="0" xfId="17" applyNumberFormat="1" applyFont="1" applyFill="1" applyAlignment="1">
      <alignment horizontal="center"/>
    </xf>
    <xf numFmtId="3" fontId="26" fillId="0" borderId="0" xfId="1" applyNumberFormat="1" applyFont="1" applyFill="1" applyBorder="1" applyAlignment="1">
      <alignment horizontal="left"/>
    </xf>
    <xf numFmtId="3" fontId="5" fillId="0" borderId="0" xfId="18" applyNumberFormat="1"/>
    <xf numFmtId="3" fontId="32" fillId="7" borderId="0" xfId="1" applyNumberFormat="1" applyFont="1" applyFill="1" applyBorder="1" applyAlignment="1">
      <alignment horizontal="left"/>
    </xf>
    <xf numFmtId="171" fontId="28" fillId="8" borderId="0" xfId="19" applyNumberFormat="1" applyFont="1" applyFill="1" applyBorder="1" applyAlignment="1"/>
    <xf numFmtId="3" fontId="28" fillId="8" borderId="0" xfId="1" applyNumberFormat="1" applyFont="1" applyFill="1" applyBorder="1" applyAlignment="1"/>
    <xf numFmtId="3" fontId="26" fillId="0" borderId="0" xfId="1" applyNumberFormat="1" applyFont="1" applyFill="1" applyBorder="1" applyAlignment="1">
      <alignment horizontal="left" indent="1"/>
    </xf>
    <xf numFmtId="171" fontId="26" fillId="0" borderId="0" xfId="19" applyNumberFormat="1" applyFont="1" applyFill="1" applyBorder="1" applyAlignment="1"/>
    <xf numFmtId="3" fontId="26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1" fontId="5" fillId="0" borderId="0" xfId="19" applyNumberFormat="1" applyFont="1"/>
    <xf numFmtId="171" fontId="28" fillId="0" borderId="0" xfId="19" applyNumberFormat="1" applyFont="1"/>
    <xf numFmtId="171" fontId="5" fillId="0" borderId="0" xfId="19" applyNumberFormat="1" applyFont="1" applyFill="1"/>
    <xf numFmtId="3" fontId="3" fillId="0" borderId="0" xfId="1" applyNumberFormat="1" applyFont="1" applyFill="1" applyBorder="1" applyAlignment="1"/>
    <xf numFmtId="3" fontId="28" fillId="7" borderId="0" xfId="1" applyNumberFormat="1" applyFont="1" applyFill="1" applyBorder="1" applyAlignment="1">
      <alignment horizontal="left"/>
    </xf>
    <xf numFmtId="3" fontId="28" fillId="0" borderId="0" xfId="1" applyNumberFormat="1" applyFont="1" applyFill="1" applyBorder="1" applyAlignment="1"/>
    <xf numFmtId="171" fontId="28" fillId="0" borderId="0" xfId="19" applyNumberFormat="1" applyFont="1" applyFill="1" applyBorder="1" applyAlignment="1"/>
    <xf numFmtId="3" fontId="5" fillId="0" borderId="0" xfId="1" applyNumberFormat="1" applyFont="1" applyFill="1" applyBorder="1" applyAlignment="1"/>
    <xf numFmtId="3" fontId="28" fillId="0" borderId="0" xfId="1" applyNumberFormat="1" applyFont="1" applyFill="1" applyBorder="1" applyAlignment="1">
      <alignment horizontal="left" indent="2"/>
    </xf>
    <xf numFmtId="0" fontId="33" fillId="2" borderId="0" xfId="18" applyFont="1" applyFill="1"/>
    <xf numFmtId="3" fontId="33" fillId="2" borderId="0" xfId="18" applyNumberFormat="1" applyFont="1" applyFill="1"/>
    <xf numFmtId="171" fontId="28" fillId="7" borderId="0" xfId="19" applyNumberFormat="1" applyFont="1" applyFill="1" applyBorder="1" applyAlignment="1"/>
    <xf numFmtId="3" fontId="28" fillId="7" borderId="0" xfId="1" applyNumberFormat="1" applyFont="1" applyFill="1" applyBorder="1" applyAlignment="1"/>
    <xf numFmtId="3" fontId="26" fillId="7" borderId="0" xfId="1" applyNumberFormat="1" applyFont="1" applyFill="1" applyBorder="1" applyAlignment="1">
      <alignment horizontal="left"/>
    </xf>
    <xf numFmtId="171" fontId="26" fillId="8" borderId="0" xfId="19" applyNumberFormat="1" applyFont="1" applyFill="1" applyBorder="1" applyAlignment="1"/>
    <xf numFmtId="3" fontId="26" fillId="8" borderId="0" xfId="1" applyNumberFormat="1" applyFont="1" applyFill="1" applyBorder="1" applyAlignment="1"/>
    <xf numFmtId="171" fontId="9" fillId="0" borderId="0" xfId="0" applyNumberFormat="1" applyFont="1"/>
    <xf numFmtId="171" fontId="9" fillId="9" borderId="0" xfId="0" applyNumberFormat="1" applyFont="1" applyFill="1"/>
    <xf numFmtId="0" fontId="9" fillId="9" borderId="0" xfId="0" applyFont="1" applyFill="1"/>
    <xf numFmtId="172" fontId="13" fillId="6" borderId="0" xfId="0" applyNumberFormat="1" applyFont="1" applyFill="1" applyBorder="1" applyAlignment="1">
      <alignment horizontal="center" vertical="center" wrapText="1"/>
    </xf>
    <xf numFmtId="172" fontId="17" fillId="4" borderId="0" xfId="0" quotePrefix="1" applyNumberFormat="1" applyFont="1" applyFill="1" applyBorder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justify"/>
    </xf>
    <xf numFmtId="168" fontId="18" fillId="5" borderId="2" xfId="0" applyNumberFormat="1" applyFont="1" applyFill="1" applyBorder="1" applyAlignment="1">
      <alignment vertical="center"/>
    </xf>
    <xf numFmtId="168" fontId="13" fillId="6" borderId="2" xfId="0" applyNumberFormat="1" applyFont="1" applyFill="1" applyBorder="1" applyAlignment="1">
      <alignment vertical="center"/>
    </xf>
    <xf numFmtId="168" fontId="20" fillId="5" borderId="2" xfId="0" applyNumberFormat="1" applyFont="1" applyFill="1" applyBorder="1" applyAlignment="1">
      <alignment vertical="center"/>
    </xf>
    <xf numFmtId="0" fontId="1" fillId="0" borderId="0" xfId="15" applyFont="1"/>
    <xf numFmtId="172" fontId="17" fillId="4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/>
    </xf>
    <xf numFmtId="3" fontId="26" fillId="9" borderId="0" xfId="1" applyNumberFormat="1" applyFont="1" applyFill="1" applyBorder="1" applyAlignment="1">
      <alignment horizontal="left"/>
    </xf>
    <xf numFmtId="0" fontId="24" fillId="10" borderId="0" xfId="17" applyNumberFormat="1" applyFont="1" applyFill="1" applyAlignment="1">
      <alignment horizontal="center"/>
    </xf>
    <xf numFmtId="3" fontId="31" fillId="10" borderId="0" xfId="17" applyNumberFormat="1" applyFont="1" applyFill="1" applyAlignment="1">
      <alignment horizontal="center"/>
    </xf>
    <xf numFmtId="173" fontId="18" fillId="5" borderId="0" xfId="0" applyNumberFormat="1" applyFont="1" applyFill="1" applyBorder="1" applyAlignment="1">
      <alignment horizontal="center" vertical="center"/>
    </xf>
    <xf numFmtId="173" fontId="18" fillId="5" borderId="0" xfId="0" applyNumberFormat="1" applyFont="1" applyFill="1" applyBorder="1" applyAlignment="1">
      <alignment horizontal="center" vertical="top"/>
    </xf>
    <xf numFmtId="173" fontId="13" fillId="6" borderId="0" xfId="0" applyNumberFormat="1" applyFont="1" applyFill="1" applyBorder="1" applyAlignment="1">
      <alignment horizontal="center" vertical="center"/>
    </xf>
    <xf numFmtId="173" fontId="20" fillId="5" borderId="0" xfId="0" applyNumberFormat="1" applyFont="1" applyFill="1" applyBorder="1" applyAlignment="1">
      <alignment horizontal="center" vertical="center"/>
    </xf>
    <xf numFmtId="173" fontId="18" fillId="5" borderId="0" xfId="0" applyNumberFormat="1" applyFont="1" applyFill="1" applyAlignment="1">
      <alignment horizontal="center" vertical="center"/>
    </xf>
    <xf numFmtId="173" fontId="11" fillId="5" borderId="0" xfId="0" applyNumberFormat="1" applyFont="1" applyFill="1" applyBorder="1" applyAlignment="1">
      <alignment horizontal="center" vertical="center"/>
    </xf>
    <xf numFmtId="173" fontId="13" fillId="6" borderId="1" xfId="0" applyNumberFormat="1" applyFont="1" applyFill="1" applyBorder="1" applyAlignment="1">
      <alignment horizontal="center" vertical="center"/>
    </xf>
    <xf numFmtId="173" fontId="18" fillId="5" borderId="0" xfId="0" applyNumberFormat="1" applyFont="1" applyFill="1" applyAlignment="1">
      <alignment horizontal="center" vertical="justify"/>
    </xf>
    <xf numFmtId="173" fontId="13" fillId="6" borderId="0" xfId="0" applyNumberFormat="1" applyFont="1" applyFill="1" applyAlignment="1">
      <alignment horizontal="center" vertical="center"/>
    </xf>
    <xf numFmtId="173" fontId="13" fillId="6" borderId="0" xfId="0" applyNumberFormat="1" applyFont="1" applyFill="1" applyAlignment="1">
      <alignment horizontal="center" vertical="justify"/>
    </xf>
    <xf numFmtId="173" fontId="20" fillId="5" borderId="0" xfId="0" applyNumberFormat="1" applyFont="1" applyFill="1" applyAlignment="1">
      <alignment horizontal="center" vertical="center"/>
    </xf>
    <xf numFmtId="173" fontId="20" fillId="5" borderId="0" xfId="0" applyNumberFormat="1" applyFont="1" applyFill="1" applyAlignment="1">
      <alignment horizontal="center" vertical="justify"/>
    </xf>
    <xf numFmtId="3" fontId="18" fillId="0" borderId="0" xfId="1" applyNumberFormat="1" applyFont="1" applyFill="1" applyBorder="1" applyAlignment="1">
      <alignment horizontal="left" indent="2"/>
    </xf>
    <xf numFmtId="167" fontId="27" fillId="3" borderId="0" xfId="0" applyNumberFormat="1" applyFont="1" applyFill="1" applyAlignment="1">
      <alignment horizontal="center" vertical="center"/>
    </xf>
    <xf numFmtId="167" fontId="34" fillId="3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horizontal="center" vertical="center"/>
    </xf>
    <xf numFmtId="167" fontId="34" fillId="3" borderId="1" xfId="0" applyNumberFormat="1" applyFont="1" applyFill="1" applyBorder="1" applyAlignment="1">
      <alignment horizontal="center" vertical="center"/>
    </xf>
    <xf numFmtId="167" fontId="34" fillId="10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25" fillId="11" borderId="0" xfId="0" applyFont="1" applyFill="1" applyAlignment="1">
      <alignment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25" fillId="11" borderId="0" xfId="0" applyNumberFormat="1" applyFont="1" applyFill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5" fillId="0" borderId="0" xfId="2"/>
    <xf numFmtId="0" fontId="24" fillId="4" borderId="0" xfId="0" applyFont="1" applyFill="1" applyAlignment="1">
      <alignment horizontal="center" vertical="center"/>
    </xf>
    <xf numFmtId="3" fontId="25" fillId="4" borderId="0" xfId="0" applyNumberFormat="1" applyFont="1" applyFill="1"/>
    <xf numFmtId="167" fontId="27" fillId="10" borderId="0" xfId="0" applyNumberFormat="1" applyFont="1" applyFill="1" applyAlignment="1">
      <alignment horizontal="center" vertical="center"/>
    </xf>
    <xf numFmtId="174" fontId="9" fillId="0" borderId="0" xfId="0" applyNumberFormat="1" applyFont="1"/>
    <xf numFmtId="174" fontId="9" fillId="0" borderId="0" xfId="0" applyNumberFormat="1" applyFont="1" applyFill="1"/>
    <xf numFmtId="171" fontId="9" fillId="0" borderId="0" xfId="0" applyNumberFormat="1" applyFont="1" applyFill="1"/>
    <xf numFmtId="174" fontId="0" fillId="0" borderId="0" xfId="0" applyNumberFormat="1"/>
    <xf numFmtId="3" fontId="0" fillId="0" borderId="0" xfId="0" applyNumberFormat="1"/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2" xfId="20" xr:uid="{DE18843D-457B-462C-9B0B-1B8E007ADD0D}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97"/>
  <sheetViews>
    <sheetView showGridLines="0" tabSelected="1" zoomScale="90" zoomScaleNormal="90" workbookViewId="0">
      <selection activeCell="H15" sqref="H15"/>
    </sheetView>
  </sheetViews>
  <sheetFormatPr baseColWidth="10" defaultColWidth="11.33203125" defaultRowHeight="13.8" x14ac:dyDescent="0.3"/>
  <cols>
    <col min="1" max="1" width="65.5546875" style="3" customWidth="1"/>
    <col min="2" max="2" width="12.33203125" style="3" customWidth="1"/>
    <col min="3" max="3" width="11.33203125" style="3" customWidth="1"/>
    <col min="4" max="6" width="11.33203125" style="3"/>
    <col min="7" max="7" width="11.33203125" style="3" customWidth="1"/>
    <col min="8" max="16384" width="11.33203125" style="3"/>
  </cols>
  <sheetData>
    <row r="5" spans="1:8" ht="18" x14ac:dyDescent="0.35">
      <c r="A5" s="1" t="s">
        <v>14</v>
      </c>
      <c r="B5" s="1"/>
      <c r="C5" s="2"/>
      <c r="D5" s="2"/>
    </row>
    <row r="6" spans="1:8" ht="18" x14ac:dyDescent="0.35">
      <c r="A6" s="4">
        <v>45473</v>
      </c>
      <c r="B6" s="1"/>
      <c r="C6" s="2"/>
      <c r="D6" s="2"/>
    </row>
    <row r="7" spans="1:8" ht="18" x14ac:dyDescent="0.35">
      <c r="A7" s="1" t="s">
        <v>69</v>
      </c>
      <c r="B7" s="1"/>
      <c r="C7" s="2"/>
      <c r="D7" s="2"/>
    </row>
    <row r="8" spans="1:8" x14ac:dyDescent="0.3">
      <c r="A8" s="5"/>
      <c r="B8" s="6"/>
      <c r="C8" s="6"/>
      <c r="D8" s="6"/>
    </row>
    <row r="9" spans="1:8" x14ac:dyDescent="0.3">
      <c r="A9" s="5"/>
      <c r="B9" s="7"/>
      <c r="C9" s="7"/>
    </row>
    <row r="10" spans="1:8" x14ac:dyDescent="0.3">
      <c r="A10" s="5"/>
      <c r="B10" s="7"/>
      <c r="C10" s="7"/>
      <c r="D10" s="8" t="s">
        <v>71</v>
      </c>
    </row>
    <row r="11" spans="1:8" x14ac:dyDescent="0.3">
      <c r="A11" s="59" t="s">
        <v>84</v>
      </c>
      <c r="B11" s="60" t="s">
        <v>161</v>
      </c>
      <c r="C11" s="60" t="s">
        <v>142</v>
      </c>
      <c r="D11" s="60" t="s">
        <v>15</v>
      </c>
    </row>
    <row r="12" spans="1:8" x14ac:dyDescent="0.3">
      <c r="A12" s="61"/>
      <c r="B12" s="62">
        <v>2024</v>
      </c>
      <c r="C12" s="62">
        <v>2023</v>
      </c>
      <c r="D12" s="63"/>
    </row>
    <row r="13" spans="1:8" x14ac:dyDescent="0.3">
      <c r="A13" s="64"/>
      <c r="B13" s="65"/>
      <c r="C13" s="65"/>
      <c r="D13" s="65"/>
    </row>
    <row r="14" spans="1:8" x14ac:dyDescent="0.3">
      <c r="A14" s="66" t="s">
        <v>46</v>
      </c>
      <c r="B14" s="67">
        <v>131774.50071974576</v>
      </c>
      <c r="C14" s="67">
        <v>126970.10729803558</v>
      </c>
      <c r="D14" s="68">
        <f>+B14-C14</f>
        <v>4804.3934217101778</v>
      </c>
      <c r="E14" s="89"/>
      <c r="F14" s="89"/>
      <c r="G14" s="89"/>
      <c r="H14" s="89"/>
    </row>
    <row r="15" spans="1:8" x14ac:dyDescent="0.3">
      <c r="A15" s="69" t="s">
        <v>47</v>
      </c>
      <c r="B15" s="70">
        <v>20254.68603103904</v>
      </c>
      <c r="C15" s="70">
        <v>20254.799274754074</v>
      </c>
      <c r="D15" s="71">
        <f t="shared" ref="D15:D43" si="0">+B15-C15</f>
        <v>-0.11324371503360453</v>
      </c>
      <c r="F15" s="89"/>
      <c r="G15" s="89"/>
      <c r="H15" s="89"/>
    </row>
    <row r="16" spans="1:8" x14ac:dyDescent="0.3">
      <c r="A16" s="72" t="s">
        <v>100</v>
      </c>
      <c r="B16" s="73">
        <v>8556.0613968753914</v>
      </c>
      <c r="C16" s="73">
        <v>8375.4728101226247</v>
      </c>
      <c r="D16" s="76">
        <f t="shared" si="0"/>
        <v>180.58858675276679</v>
      </c>
      <c r="F16" s="89"/>
      <c r="G16" s="89"/>
      <c r="H16" s="89"/>
    </row>
    <row r="17" spans="1:8" x14ac:dyDescent="0.3">
      <c r="A17" s="72" t="s">
        <v>101</v>
      </c>
      <c r="B17" s="73">
        <v>11698.624634163651</v>
      </c>
      <c r="C17" s="75">
        <v>11879.326464631449</v>
      </c>
      <c r="D17" s="76">
        <f t="shared" si="0"/>
        <v>-180.70183046779857</v>
      </c>
      <c r="F17" s="89"/>
      <c r="G17" s="89"/>
      <c r="H17" s="89"/>
    </row>
    <row r="18" spans="1:8" x14ac:dyDescent="0.3">
      <c r="A18" s="69" t="s">
        <v>48</v>
      </c>
      <c r="B18" s="70">
        <v>422.62592022450002</v>
      </c>
      <c r="C18" s="70">
        <v>430.72786747299995</v>
      </c>
      <c r="D18" s="71">
        <f t="shared" si="0"/>
        <v>-8.1019472484999255</v>
      </c>
      <c r="F18" s="89"/>
      <c r="G18" s="89"/>
      <c r="H18" s="89"/>
    </row>
    <row r="19" spans="1:8" x14ac:dyDescent="0.3">
      <c r="A19" s="69" t="s">
        <v>49</v>
      </c>
      <c r="B19" s="70">
        <v>91678.380536018507</v>
      </c>
      <c r="C19" s="70">
        <v>87821.136277559053</v>
      </c>
      <c r="D19" s="71">
        <f t="shared" si="0"/>
        <v>3857.2442584594537</v>
      </c>
      <c r="F19" s="89"/>
      <c r="G19" s="89"/>
      <c r="H19" s="89"/>
    </row>
    <row r="20" spans="1:8" x14ac:dyDescent="0.3">
      <c r="A20" s="72" t="s">
        <v>102</v>
      </c>
      <c r="B20" s="73">
        <v>77515.084088037256</v>
      </c>
      <c r="C20" s="73">
        <v>73466.314408381018</v>
      </c>
      <c r="D20" s="76">
        <f t="shared" si="0"/>
        <v>4048.7696796562377</v>
      </c>
      <c r="F20" s="89"/>
      <c r="G20" s="89"/>
      <c r="H20" s="89"/>
    </row>
    <row r="21" spans="1:8" x14ac:dyDescent="0.3">
      <c r="A21" s="72" t="s">
        <v>103</v>
      </c>
      <c r="B21" s="73">
        <v>14163.296447981256</v>
      </c>
      <c r="C21" s="73">
        <v>14354.821869178042</v>
      </c>
      <c r="D21" s="76">
        <f t="shared" si="0"/>
        <v>-191.52542119678583</v>
      </c>
      <c r="F21" s="89"/>
      <c r="G21" s="89"/>
      <c r="H21" s="89"/>
    </row>
    <row r="22" spans="1:8" x14ac:dyDescent="0.3">
      <c r="A22" s="69" t="s">
        <v>104</v>
      </c>
      <c r="B22" s="74">
        <v>2575.1936718037937</v>
      </c>
      <c r="C22" s="74">
        <v>2488.2148868454897</v>
      </c>
      <c r="D22" s="71">
        <f t="shared" si="0"/>
        <v>86.978784958304004</v>
      </c>
      <c r="F22" s="89"/>
      <c r="G22" s="89"/>
      <c r="H22" s="89"/>
    </row>
    <row r="23" spans="1:8" x14ac:dyDescent="0.3">
      <c r="A23" s="69" t="s">
        <v>50</v>
      </c>
      <c r="B23" s="70">
        <v>10080.883655012274</v>
      </c>
      <c r="C23" s="70">
        <v>9739.8054726377013</v>
      </c>
      <c r="D23" s="71">
        <f t="shared" si="0"/>
        <v>341.07818237457286</v>
      </c>
      <c r="F23" s="89"/>
      <c r="G23" s="89"/>
      <c r="H23" s="89"/>
    </row>
    <row r="24" spans="1:8" x14ac:dyDescent="0.3">
      <c r="A24" s="72" t="s">
        <v>105</v>
      </c>
      <c r="B24" s="73">
        <v>1463.3458265967636</v>
      </c>
      <c r="C24" s="73">
        <v>1306.138903225559</v>
      </c>
      <c r="D24" s="76">
        <f t="shared" si="0"/>
        <v>157.20692337120454</v>
      </c>
      <c r="F24" s="89"/>
      <c r="G24" s="89"/>
      <c r="H24" s="89"/>
    </row>
    <row r="25" spans="1:8" x14ac:dyDescent="0.3">
      <c r="A25" s="72" t="s">
        <v>106</v>
      </c>
      <c r="B25" s="73">
        <v>32.214961997747295</v>
      </c>
      <c r="C25" s="73">
        <v>29.329175899945902</v>
      </c>
      <c r="D25" s="76">
        <f t="shared" si="0"/>
        <v>2.8857860978013932</v>
      </c>
      <c r="F25" s="89"/>
      <c r="G25" s="89"/>
      <c r="H25" s="89"/>
    </row>
    <row r="26" spans="1:8" x14ac:dyDescent="0.3">
      <c r="A26" s="72" t="s">
        <v>107</v>
      </c>
      <c r="B26" s="73">
        <v>7429.6030127850945</v>
      </c>
      <c r="C26" s="73">
        <v>7207.63979253456</v>
      </c>
      <c r="D26" s="76">
        <f t="shared" si="0"/>
        <v>221.9632202505345</v>
      </c>
      <c r="F26" s="89"/>
      <c r="G26" s="89"/>
      <c r="H26" s="89"/>
    </row>
    <row r="27" spans="1:8" x14ac:dyDescent="0.3">
      <c r="A27" s="72" t="s">
        <v>94</v>
      </c>
      <c r="B27" s="73">
        <v>1155.7198536326689</v>
      </c>
      <c r="C27" s="73">
        <v>1196.6976009776367</v>
      </c>
      <c r="D27" s="76">
        <f t="shared" si="0"/>
        <v>-40.977747344967838</v>
      </c>
      <c r="F27" s="89"/>
      <c r="G27" s="89"/>
      <c r="H27" s="89"/>
    </row>
    <row r="28" spans="1:8" x14ac:dyDescent="0.3">
      <c r="A28" s="69" t="s">
        <v>88</v>
      </c>
      <c r="B28" s="74">
        <v>3981.6700823107917</v>
      </c>
      <c r="C28" s="74">
        <v>3343.3796836289398</v>
      </c>
      <c r="D28" s="71">
        <f t="shared" si="0"/>
        <v>638.29039868185191</v>
      </c>
      <c r="F28" s="89"/>
      <c r="G28" s="89"/>
      <c r="H28" s="89"/>
    </row>
    <row r="29" spans="1:8" x14ac:dyDescent="0.3">
      <c r="A29" s="69" t="s">
        <v>56</v>
      </c>
      <c r="B29" s="74">
        <v>820.52633996322709</v>
      </c>
      <c r="C29" s="74">
        <v>883.15575899066312</v>
      </c>
      <c r="D29" s="71">
        <f>+B29-C29</f>
        <v>-62.629419027436029</v>
      </c>
      <c r="F29" s="89"/>
      <c r="G29" s="89"/>
      <c r="H29" s="89"/>
    </row>
    <row r="30" spans="1:8" x14ac:dyDescent="0.3">
      <c r="A30" s="69" t="s">
        <v>51</v>
      </c>
      <c r="B30" s="74">
        <v>1960.5344833736128</v>
      </c>
      <c r="C30" s="74">
        <v>2008.8880761466664</v>
      </c>
      <c r="D30" s="71">
        <f t="shared" si="0"/>
        <v>-48.353592773053606</v>
      </c>
      <c r="F30" s="89"/>
      <c r="G30" s="89"/>
      <c r="H30" s="89"/>
    </row>
    <row r="31" spans="1:8" x14ac:dyDescent="0.3">
      <c r="A31"/>
      <c r="B31"/>
      <c r="C31"/>
      <c r="D31"/>
    </row>
    <row r="32" spans="1:8" x14ac:dyDescent="0.3">
      <c r="A32" s="77" t="s">
        <v>52</v>
      </c>
      <c r="B32" s="84">
        <v>22013.232599947776</v>
      </c>
      <c r="C32" s="67">
        <v>23062.51112339431</v>
      </c>
      <c r="D32" s="68">
        <f t="shared" si="0"/>
        <v>-1049.2785234465337</v>
      </c>
      <c r="E32" s="89"/>
      <c r="F32" s="89"/>
      <c r="G32" s="89"/>
      <c r="H32" s="89"/>
    </row>
    <row r="33" spans="1:8" x14ac:dyDescent="0.3">
      <c r="A33" s="69" t="s">
        <v>129</v>
      </c>
      <c r="B33" s="74">
        <v>267.22170649234602</v>
      </c>
      <c r="C33" s="74">
        <v>4718.5283342387202</v>
      </c>
      <c r="D33" s="78">
        <f t="shared" si="0"/>
        <v>-4451.306627746374</v>
      </c>
      <c r="F33" s="89"/>
      <c r="G33" s="89"/>
      <c r="H33" s="89"/>
    </row>
    <row r="34" spans="1:8" x14ac:dyDescent="0.3">
      <c r="A34" s="69" t="s">
        <v>53</v>
      </c>
      <c r="B34" s="74">
        <v>303.96930472227899</v>
      </c>
      <c r="C34" s="74">
        <v>278.43273095957397</v>
      </c>
      <c r="D34" s="78">
        <f t="shared" si="0"/>
        <v>25.536573762705018</v>
      </c>
      <c r="F34" s="89"/>
      <c r="G34" s="89"/>
      <c r="H34" s="89"/>
    </row>
    <row r="35" spans="1:8" x14ac:dyDescent="0.3">
      <c r="A35" s="69" t="s">
        <v>54</v>
      </c>
      <c r="B35" s="74">
        <v>2832.2336691248702</v>
      </c>
      <c r="C35" s="74">
        <v>2550.0866514889226</v>
      </c>
      <c r="D35" s="78">
        <f t="shared" si="0"/>
        <v>282.14701763594758</v>
      </c>
      <c r="F35" s="89"/>
      <c r="G35" s="89"/>
      <c r="H35" s="89"/>
    </row>
    <row r="36" spans="1:8" s="10" customFormat="1" x14ac:dyDescent="0.3">
      <c r="A36" s="69" t="s">
        <v>89</v>
      </c>
      <c r="B36" s="79">
        <v>10539.110017211908</v>
      </c>
      <c r="C36" s="79">
        <v>10039.142148010505</v>
      </c>
      <c r="D36" s="78">
        <f t="shared" si="0"/>
        <v>499.96786920140221</v>
      </c>
      <c r="F36" s="89"/>
      <c r="G36" s="89"/>
      <c r="H36" s="89"/>
    </row>
    <row r="37" spans="1:8" s="10" customFormat="1" x14ac:dyDescent="0.3">
      <c r="A37" s="72" t="s">
        <v>108</v>
      </c>
      <c r="B37" s="73">
        <v>672.48921973839208</v>
      </c>
      <c r="C37" s="73">
        <v>351.05210219159108</v>
      </c>
      <c r="D37" s="80">
        <f t="shared" si="0"/>
        <v>321.43711754680101</v>
      </c>
      <c r="F37" s="89"/>
      <c r="G37" s="89"/>
      <c r="H37" s="89"/>
    </row>
    <row r="38" spans="1:8" s="10" customFormat="1" x14ac:dyDescent="0.3">
      <c r="A38" s="72" t="s">
        <v>109</v>
      </c>
      <c r="B38" s="73">
        <v>816.73256588567233</v>
      </c>
      <c r="C38" s="73">
        <v>781.8517570276199</v>
      </c>
      <c r="D38" s="80">
        <f t="shared" si="0"/>
        <v>34.880808858052433</v>
      </c>
      <c r="F38" s="89"/>
      <c r="G38" s="89"/>
      <c r="H38" s="89"/>
    </row>
    <row r="39" spans="1:8" x14ac:dyDescent="0.3">
      <c r="A39" s="72" t="s">
        <v>110</v>
      </c>
      <c r="B39" s="73">
        <v>9049.8882315878436</v>
      </c>
      <c r="C39" s="73">
        <v>8906.2382887912936</v>
      </c>
      <c r="D39" s="80">
        <f t="shared" si="0"/>
        <v>143.64994279655002</v>
      </c>
      <c r="F39" s="89"/>
      <c r="G39" s="89"/>
      <c r="H39" s="89"/>
    </row>
    <row r="40" spans="1:8" x14ac:dyDescent="0.3">
      <c r="A40" s="69" t="s">
        <v>55</v>
      </c>
      <c r="B40" s="79">
        <v>2677.9506865632584</v>
      </c>
      <c r="C40" s="79">
        <v>2457.0167062667315</v>
      </c>
      <c r="D40" s="78">
        <f t="shared" si="0"/>
        <v>220.9339802965269</v>
      </c>
      <c r="F40" s="89"/>
      <c r="G40" s="89"/>
      <c r="H40" s="89"/>
    </row>
    <row r="41" spans="1:8" x14ac:dyDescent="0.3">
      <c r="A41" s="72" t="s">
        <v>111</v>
      </c>
      <c r="B41" s="73">
        <v>1623.1127046499582</v>
      </c>
      <c r="C41" s="73">
        <v>1679.0136424628188</v>
      </c>
      <c r="D41" s="80">
        <f t="shared" si="0"/>
        <v>-55.900937812860548</v>
      </c>
      <c r="F41" s="89"/>
      <c r="G41" s="89"/>
      <c r="H41" s="89"/>
    </row>
    <row r="42" spans="1:8" x14ac:dyDescent="0.3">
      <c r="A42" s="72" t="s">
        <v>94</v>
      </c>
      <c r="B42" s="73">
        <v>1054.8379819132999</v>
      </c>
      <c r="C42" s="73">
        <v>778.00306380391248</v>
      </c>
      <c r="D42" s="80">
        <f t="shared" si="0"/>
        <v>276.83491810938744</v>
      </c>
      <c r="F42" s="89"/>
      <c r="G42" s="89"/>
      <c r="H42" s="89"/>
    </row>
    <row r="43" spans="1:8" x14ac:dyDescent="0.3">
      <c r="A43" s="69" t="s">
        <v>67</v>
      </c>
      <c r="B43" s="74">
        <v>5392.7472158331129</v>
      </c>
      <c r="C43" s="74">
        <v>3019.3045524298564</v>
      </c>
      <c r="D43" s="78">
        <f t="shared" si="0"/>
        <v>2373.4426634032566</v>
      </c>
      <c r="F43" s="137"/>
      <c r="G43" s="89"/>
      <c r="H43" s="89"/>
    </row>
    <row r="44" spans="1:8" x14ac:dyDescent="0.3">
      <c r="A44" s="81"/>
      <c r="B44" s="81"/>
      <c r="C44" s="81"/>
      <c r="D44" s="131"/>
    </row>
    <row r="45" spans="1:8" x14ac:dyDescent="0.3">
      <c r="A45" s="69"/>
      <c r="B45" s="76"/>
      <c r="C45" s="76"/>
      <c r="D45" s="76" t="s">
        <v>137</v>
      </c>
      <c r="E45" s="89"/>
    </row>
    <row r="46" spans="1:8" s="91" customFormat="1" x14ac:dyDescent="0.3">
      <c r="A46" s="132" t="s">
        <v>16</v>
      </c>
      <c r="B46" s="133">
        <f>B32+B14</f>
        <v>153787.73331969354</v>
      </c>
      <c r="C46" s="133">
        <f>C32+C14</f>
        <v>150032.61842142988</v>
      </c>
      <c r="D46" s="133">
        <f t="shared" ref="D46" si="1">+B46-C46</f>
        <v>3755.1148982636514</v>
      </c>
      <c r="E46" s="90"/>
      <c r="F46" s="137"/>
      <c r="G46" s="89"/>
      <c r="H46" s="89"/>
    </row>
    <row r="47" spans="1:8" x14ac:dyDescent="0.3">
      <c r="A47" s="82"/>
      <c r="B47" s="83"/>
      <c r="C47" s="83"/>
      <c r="D47" s="83"/>
    </row>
    <row r="48" spans="1:8" x14ac:dyDescent="0.3">
      <c r="A48" s="59" t="s">
        <v>83</v>
      </c>
      <c r="B48" s="60" t="s">
        <v>144</v>
      </c>
      <c r="C48" s="60" t="s">
        <v>142</v>
      </c>
      <c r="D48" s="60" t="s">
        <v>15</v>
      </c>
    </row>
    <row r="49" spans="1:8" x14ac:dyDescent="0.3">
      <c r="A49" s="64"/>
      <c r="B49" s="62">
        <v>2024</v>
      </c>
      <c r="C49" s="62">
        <v>2023</v>
      </c>
      <c r="D49" s="63"/>
    </row>
    <row r="50" spans="1:8" s="91" customFormat="1" x14ac:dyDescent="0.3">
      <c r="A50" s="102"/>
      <c r="B50" s="103"/>
      <c r="C50" s="103"/>
      <c r="D50" s="104"/>
    </row>
    <row r="51" spans="1:8" x14ac:dyDescent="0.3">
      <c r="A51" s="77" t="s">
        <v>57</v>
      </c>
      <c r="B51" s="84">
        <v>63797.517291028722</v>
      </c>
      <c r="C51" s="84">
        <v>60291.674615519834</v>
      </c>
      <c r="D51" s="85">
        <f t="shared" ref="D51:D77" si="2">+B51-C51</f>
        <v>3505.8426755088876</v>
      </c>
      <c r="E51" s="89"/>
      <c r="F51" s="137"/>
      <c r="G51" s="89"/>
      <c r="H51" s="89"/>
    </row>
    <row r="52" spans="1:8" x14ac:dyDescent="0.3">
      <c r="A52" s="64" t="s">
        <v>58</v>
      </c>
      <c r="B52" s="70">
        <v>46658.322288871183</v>
      </c>
      <c r="C52" s="70">
        <v>43111.498497031374</v>
      </c>
      <c r="D52" s="71">
        <f t="shared" si="2"/>
        <v>3546.8237918398081</v>
      </c>
      <c r="F52" s="137"/>
      <c r="G52" s="89"/>
      <c r="H52" s="89"/>
    </row>
    <row r="53" spans="1:8" x14ac:dyDescent="0.3">
      <c r="A53" s="72" t="s">
        <v>154</v>
      </c>
      <c r="B53" s="73">
        <v>4817.4742500000002</v>
      </c>
      <c r="C53" s="73">
        <v>4762.7084999999997</v>
      </c>
      <c r="D53" s="76">
        <f t="shared" si="2"/>
        <v>54.76575000000048</v>
      </c>
      <c r="F53" s="137"/>
      <c r="G53" s="89"/>
      <c r="H53" s="89"/>
    </row>
    <row r="54" spans="1:8" x14ac:dyDescent="0.3">
      <c r="A54" s="72" t="s">
        <v>155</v>
      </c>
      <c r="B54" s="73">
        <v>214.06964803486457</v>
      </c>
      <c r="C54" s="73">
        <v>1.7242318092004023</v>
      </c>
      <c r="D54" s="76">
        <f t="shared" si="2"/>
        <v>212.34541622566417</v>
      </c>
      <c r="F54" s="137"/>
      <c r="G54" s="89"/>
      <c r="H54" s="89"/>
    </row>
    <row r="55" spans="1:8" x14ac:dyDescent="0.3">
      <c r="A55" s="72" t="s">
        <v>156</v>
      </c>
      <c r="B55" s="73">
        <v>41832.34076855248</v>
      </c>
      <c r="C55" s="73">
        <v>37699.798439846069</v>
      </c>
      <c r="D55" s="76">
        <f t="shared" si="2"/>
        <v>4132.5423287064114</v>
      </c>
      <c r="F55" s="137"/>
      <c r="G55" s="89"/>
      <c r="H55" s="89"/>
    </row>
    <row r="56" spans="1:8" x14ac:dyDescent="0.3">
      <c r="A56" s="72" t="s">
        <v>157</v>
      </c>
      <c r="B56" s="73">
        <v>-2320.8189083512002</v>
      </c>
      <c r="C56" s="73">
        <v>-1464.9006552476001</v>
      </c>
      <c r="D56" s="76">
        <f t="shared" si="2"/>
        <v>-855.91825310360014</v>
      </c>
      <c r="F56" s="137"/>
      <c r="G56" s="89"/>
      <c r="H56" s="89"/>
    </row>
    <row r="57" spans="1:8" x14ac:dyDescent="0.3">
      <c r="A57" s="72" t="s">
        <v>158</v>
      </c>
      <c r="B57" s="73">
        <v>-2018.6584303060467</v>
      </c>
      <c r="C57" s="73">
        <v>-2690.6140691339142</v>
      </c>
      <c r="D57" s="76">
        <f t="shared" si="2"/>
        <v>671.95563882786746</v>
      </c>
      <c r="F57" s="137"/>
      <c r="G57" s="89"/>
      <c r="H57" s="89"/>
    </row>
    <row r="58" spans="1:8" x14ac:dyDescent="0.3">
      <c r="A58" s="72" t="s">
        <v>162</v>
      </c>
      <c r="B58" s="73">
        <v>0</v>
      </c>
      <c r="C58" s="73">
        <v>0</v>
      </c>
      <c r="D58" s="76">
        <f t="shared" si="2"/>
        <v>0</v>
      </c>
      <c r="F58" s="137"/>
      <c r="G58" s="89"/>
      <c r="H58" s="89"/>
    </row>
    <row r="59" spans="1:8" s="11" customFormat="1" x14ac:dyDescent="0.3">
      <c r="A59" s="72" t="s">
        <v>159</v>
      </c>
      <c r="B59" s="73">
        <v>4133.9149609410797</v>
      </c>
      <c r="C59" s="73">
        <v>4802.7820497576258</v>
      </c>
      <c r="D59" s="76">
        <f t="shared" si="2"/>
        <v>-668.86708881654613</v>
      </c>
      <c r="F59" s="137"/>
      <c r="G59" s="89"/>
      <c r="H59" s="89"/>
    </row>
    <row r="60" spans="1:8" x14ac:dyDescent="0.3">
      <c r="A60" s="64" t="s">
        <v>98</v>
      </c>
      <c r="B60" s="70">
        <v>8889.1950021575412</v>
      </c>
      <c r="C60" s="70">
        <v>8930.1761184884563</v>
      </c>
      <c r="D60" s="71">
        <f t="shared" si="2"/>
        <v>-40.981116330915029</v>
      </c>
      <c r="F60" s="137"/>
      <c r="G60" s="89"/>
      <c r="H60" s="89"/>
    </row>
    <row r="61" spans="1:8" x14ac:dyDescent="0.3">
      <c r="A61" s="64" t="s">
        <v>160</v>
      </c>
      <c r="B61" s="70">
        <v>8250</v>
      </c>
      <c r="C61" s="70">
        <v>8250</v>
      </c>
      <c r="D61" s="71">
        <f t="shared" si="2"/>
        <v>0</v>
      </c>
      <c r="F61" s="137"/>
      <c r="G61" s="89"/>
      <c r="H61" s="89"/>
    </row>
    <row r="62" spans="1:8" s="11" customFormat="1" x14ac:dyDescent="0.3">
      <c r="A62" s="64"/>
      <c r="B62" s="71"/>
      <c r="C62" s="71"/>
      <c r="D62" s="71"/>
    </row>
    <row r="63" spans="1:8" x14ac:dyDescent="0.3">
      <c r="A63" s="77" t="s">
        <v>59</v>
      </c>
      <c r="B63" s="67">
        <v>60973.090451848053</v>
      </c>
      <c r="C63" s="67">
        <v>61670.047028983725</v>
      </c>
      <c r="D63" s="68">
        <f t="shared" si="2"/>
        <v>-696.95657713567198</v>
      </c>
      <c r="E63" s="89"/>
      <c r="F63" s="137"/>
      <c r="G63" s="89"/>
      <c r="H63" s="89"/>
    </row>
    <row r="64" spans="1:8" x14ac:dyDescent="0.3">
      <c r="A64" s="64" t="s">
        <v>112</v>
      </c>
      <c r="B64" s="74">
        <v>1127.4834151643729</v>
      </c>
      <c r="C64" s="74">
        <v>1135.9128107184949</v>
      </c>
      <c r="D64" s="71">
        <f t="shared" si="2"/>
        <v>-8.4293955541220384</v>
      </c>
      <c r="F64" s="137"/>
      <c r="G64" s="89"/>
      <c r="H64" s="89"/>
    </row>
    <row r="65" spans="1:8" x14ac:dyDescent="0.3">
      <c r="A65" s="64" t="s">
        <v>90</v>
      </c>
      <c r="B65" s="74">
        <v>5366.2601346886695</v>
      </c>
      <c r="C65" s="74">
        <v>6021.3868679356201</v>
      </c>
      <c r="D65" s="71">
        <f t="shared" si="2"/>
        <v>-655.12673324695061</v>
      </c>
      <c r="F65" s="137"/>
      <c r="G65" s="89"/>
      <c r="H65" s="89"/>
    </row>
    <row r="66" spans="1:8" s="11" customFormat="1" x14ac:dyDescent="0.3">
      <c r="A66" s="64" t="s">
        <v>113</v>
      </c>
      <c r="B66" s="70">
        <v>4689.3316712797659</v>
      </c>
      <c r="C66" s="70">
        <v>4536.4483742046732</v>
      </c>
      <c r="D66" s="71">
        <f t="shared" si="2"/>
        <v>152.88329707509274</v>
      </c>
      <c r="F66" s="137"/>
      <c r="G66" s="89"/>
      <c r="H66" s="89"/>
    </row>
    <row r="67" spans="1:8" x14ac:dyDescent="0.3">
      <c r="A67" s="72" t="s">
        <v>114</v>
      </c>
      <c r="B67" s="73">
        <v>1395.3363197956494</v>
      </c>
      <c r="C67" s="73">
        <v>1455.814202536518</v>
      </c>
      <c r="D67" s="76">
        <f t="shared" si="2"/>
        <v>-60.477882740868608</v>
      </c>
      <c r="F67" s="137"/>
      <c r="G67" s="89"/>
      <c r="H67" s="89"/>
    </row>
    <row r="68" spans="1:8" x14ac:dyDescent="0.3">
      <c r="A68" s="72" t="s">
        <v>115</v>
      </c>
      <c r="B68" s="73">
        <v>3293.9953514841168</v>
      </c>
      <c r="C68" s="73">
        <v>3080.634171668155</v>
      </c>
      <c r="D68" s="76">
        <f t="shared" si="2"/>
        <v>213.3611798159618</v>
      </c>
      <c r="F68" s="137"/>
      <c r="G68" s="89"/>
      <c r="H68" s="89"/>
    </row>
    <row r="69" spans="1:8" s="11" customFormat="1" x14ac:dyDescent="0.3">
      <c r="A69" s="64" t="s">
        <v>91</v>
      </c>
      <c r="B69" s="70">
        <v>40443.898571263147</v>
      </c>
      <c r="C69" s="70">
        <v>41775.102715151399</v>
      </c>
      <c r="D69" s="71">
        <f t="shared" si="2"/>
        <v>-1331.2041438882516</v>
      </c>
      <c r="F69" s="137"/>
      <c r="G69" s="89"/>
      <c r="H69" s="89"/>
    </row>
    <row r="70" spans="1:8" s="11" customFormat="1" x14ac:dyDescent="0.3">
      <c r="A70" s="72" t="s">
        <v>92</v>
      </c>
      <c r="B70" s="73">
        <v>34720.712810813253</v>
      </c>
      <c r="C70" s="73">
        <v>36318.795958769151</v>
      </c>
      <c r="D70" s="76">
        <f t="shared" si="2"/>
        <v>-1598.0831479558983</v>
      </c>
      <c r="F70" s="137"/>
      <c r="G70" s="89"/>
      <c r="H70" s="89"/>
    </row>
    <row r="71" spans="1:8" s="11" customFormat="1" x14ac:dyDescent="0.3">
      <c r="A71" s="72" t="s">
        <v>93</v>
      </c>
      <c r="B71" s="73">
        <v>535.09734596490318</v>
      </c>
      <c r="C71" s="73">
        <v>560.98997436094396</v>
      </c>
      <c r="D71" s="76">
        <f t="shared" si="2"/>
        <v>-25.892628396040777</v>
      </c>
      <c r="E71" s="9"/>
      <c r="F71" s="137"/>
      <c r="G71" s="89"/>
      <c r="H71" s="89"/>
    </row>
    <row r="72" spans="1:8" s="11" customFormat="1" x14ac:dyDescent="0.3">
      <c r="A72" s="72" t="s">
        <v>94</v>
      </c>
      <c r="B72" s="73">
        <v>1388.6765065472023</v>
      </c>
      <c r="C72" s="73">
        <v>1284.9074333432563</v>
      </c>
      <c r="D72" s="76">
        <f t="shared" si="2"/>
        <v>103.76907320394594</v>
      </c>
      <c r="F72" s="137"/>
      <c r="G72" s="89"/>
      <c r="H72" s="89"/>
    </row>
    <row r="73" spans="1:8" s="11" customFormat="1" x14ac:dyDescent="0.3">
      <c r="A73" s="72" t="s">
        <v>95</v>
      </c>
      <c r="B73" s="73">
        <v>2474.8204032286299</v>
      </c>
      <c r="C73" s="73">
        <v>2408.4751821858817</v>
      </c>
      <c r="D73" s="76">
        <f t="shared" si="2"/>
        <v>66.345221042748108</v>
      </c>
      <c r="F73" s="137"/>
      <c r="G73" s="89"/>
      <c r="H73" s="89"/>
    </row>
    <row r="74" spans="1:8" s="11" customFormat="1" x14ac:dyDescent="0.3">
      <c r="A74" s="72" t="s">
        <v>96</v>
      </c>
      <c r="B74" s="73">
        <v>1324.5915047091587</v>
      </c>
      <c r="C74" s="73">
        <v>1201.9341664921672</v>
      </c>
      <c r="D74" s="76">
        <f t="shared" si="2"/>
        <v>122.65733821699155</v>
      </c>
      <c r="F74" s="137"/>
      <c r="G74" s="89"/>
      <c r="H74" s="89"/>
    </row>
    <row r="75" spans="1:8" s="11" customFormat="1" x14ac:dyDescent="0.3">
      <c r="A75" s="64" t="s">
        <v>85</v>
      </c>
      <c r="B75" s="74">
        <v>1332.1037065366477</v>
      </c>
      <c r="C75" s="74">
        <v>435.06416008213472</v>
      </c>
      <c r="D75" s="71">
        <f t="shared" si="2"/>
        <v>897.0395464545129</v>
      </c>
      <c r="F75" s="137"/>
      <c r="G75" s="89"/>
      <c r="H75" s="89"/>
    </row>
    <row r="76" spans="1:8" s="11" customFormat="1" x14ac:dyDescent="0.3">
      <c r="A76" s="64" t="s">
        <v>62</v>
      </c>
      <c r="B76" s="74">
        <v>401.39131136319099</v>
      </c>
      <c r="C76" s="74">
        <v>387.34235102727996</v>
      </c>
      <c r="D76" s="71">
        <f t="shared" si="2"/>
        <v>14.048960335911033</v>
      </c>
      <c r="F76" s="137"/>
      <c r="G76" s="89"/>
      <c r="H76" s="89"/>
    </row>
    <row r="77" spans="1:8" x14ac:dyDescent="0.3">
      <c r="A77" s="64" t="s">
        <v>60</v>
      </c>
      <c r="B77" s="74">
        <v>7612.6216415522604</v>
      </c>
      <c r="C77" s="74">
        <v>7378.7897498641232</v>
      </c>
      <c r="D77" s="71">
        <f t="shared" si="2"/>
        <v>233.83189168813715</v>
      </c>
      <c r="F77" s="137"/>
      <c r="G77" s="89"/>
      <c r="H77" s="89"/>
    </row>
    <row r="78" spans="1:8" x14ac:dyDescent="0.3">
      <c r="A78" s="81"/>
      <c r="B78" s="131"/>
      <c r="C78" s="131"/>
      <c r="D78" s="131"/>
    </row>
    <row r="79" spans="1:8" x14ac:dyDescent="0.3">
      <c r="A79" s="64"/>
      <c r="B79" s="71"/>
      <c r="C79" s="71"/>
      <c r="D79" s="71"/>
    </row>
    <row r="80" spans="1:8" x14ac:dyDescent="0.3">
      <c r="A80" s="86" t="s">
        <v>61</v>
      </c>
      <c r="B80" s="87">
        <v>29017.125579599844</v>
      </c>
      <c r="C80" s="87">
        <v>28070.896772407803</v>
      </c>
      <c r="D80" s="88">
        <f t="shared" ref="D80:D97" si="3">+B80-C80</f>
        <v>946.22880719204113</v>
      </c>
      <c r="E80" s="89"/>
      <c r="F80" s="137"/>
      <c r="G80" s="89"/>
      <c r="H80" s="89"/>
    </row>
    <row r="81" spans="1:8" x14ac:dyDescent="0.3">
      <c r="A81" s="64" t="s">
        <v>138</v>
      </c>
      <c r="B81" s="70">
        <v>136.34345803572802</v>
      </c>
      <c r="C81" s="70">
        <v>1096.5097428633399</v>
      </c>
      <c r="D81" s="71">
        <f t="shared" si="3"/>
        <v>-960.16628482761189</v>
      </c>
      <c r="F81" s="137"/>
      <c r="G81" s="89"/>
      <c r="H81" s="89"/>
    </row>
    <row r="82" spans="1:8" x14ac:dyDescent="0.3">
      <c r="A82" s="64" t="s">
        <v>116</v>
      </c>
      <c r="B82" s="70">
        <v>906.13932273794569</v>
      </c>
      <c r="C82" s="70">
        <v>919.65260837949666</v>
      </c>
      <c r="D82" s="71">
        <f t="shared" si="3"/>
        <v>-13.513285641550965</v>
      </c>
      <c r="F82" s="137"/>
      <c r="G82" s="89"/>
      <c r="H82" s="89"/>
    </row>
    <row r="83" spans="1:8" s="11" customFormat="1" ht="14.25" customHeight="1" x14ac:dyDescent="0.3">
      <c r="A83" s="72" t="s">
        <v>117</v>
      </c>
      <c r="B83" s="73">
        <v>30.3458453503345</v>
      </c>
      <c r="C83" s="73">
        <v>39.605043198602402</v>
      </c>
      <c r="D83" s="76">
        <f t="shared" si="3"/>
        <v>-9.2591978482679025</v>
      </c>
      <c r="F83" s="137"/>
      <c r="G83" s="89"/>
      <c r="H83" s="89"/>
    </row>
    <row r="84" spans="1:8" x14ac:dyDescent="0.3">
      <c r="A84" s="72" t="s">
        <v>115</v>
      </c>
      <c r="B84" s="73">
        <v>875.79347738761123</v>
      </c>
      <c r="C84" s="73">
        <v>880.04756518089425</v>
      </c>
      <c r="D84" s="76">
        <f t="shared" si="3"/>
        <v>-4.2540877932830199</v>
      </c>
      <c r="F84" s="137"/>
      <c r="G84" s="89"/>
      <c r="H84" s="89"/>
    </row>
    <row r="85" spans="1:8" x14ac:dyDescent="0.3">
      <c r="A85" s="64" t="s">
        <v>97</v>
      </c>
      <c r="B85" s="70">
        <v>24095.607796783188</v>
      </c>
      <c r="C85" s="70">
        <v>23119.491635189661</v>
      </c>
      <c r="D85" s="71">
        <f t="shared" si="3"/>
        <v>976.11616159352707</v>
      </c>
      <c r="F85" s="137"/>
      <c r="G85" s="89"/>
      <c r="H85" s="89"/>
    </row>
    <row r="86" spans="1:8" x14ac:dyDescent="0.3">
      <c r="A86" s="72" t="s">
        <v>92</v>
      </c>
      <c r="B86" s="73">
        <v>13485.502280417371</v>
      </c>
      <c r="C86" s="73">
        <v>11959.294677932732</v>
      </c>
      <c r="D86" s="76">
        <f t="shared" si="3"/>
        <v>1526.2076024846392</v>
      </c>
      <c r="F86" s="137"/>
      <c r="G86" s="89"/>
      <c r="H86" s="89"/>
    </row>
    <row r="87" spans="1:8" x14ac:dyDescent="0.3">
      <c r="A87" s="72" t="s">
        <v>93</v>
      </c>
      <c r="B87" s="73">
        <v>101.57124563570001</v>
      </c>
      <c r="C87" s="73">
        <v>109.90686976954301</v>
      </c>
      <c r="D87" s="76">
        <f t="shared" si="3"/>
        <v>-8.3356241338429982</v>
      </c>
      <c r="F87" s="137"/>
      <c r="G87" s="89"/>
      <c r="H87" s="89"/>
    </row>
    <row r="88" spans="1:8" x14ac:dyDescent="0.3">
      <c r="A88" s="72" t="s">
        <v>94</v>
      </c>
      <c r="B88" s="73">
        <v>977.59014212769455</v>
      </c>
      <c r="C88" s="73">
        <v>1351.6745439850758</v>
      </c>
      <c r="D88" s="76">
        <f t="shared" si="3"/>
        <v>-374.08440185738129</v>
      </c>
      <c r="F88" s="137"/>
      <c r="G88" s="89"/>
      <c r="H88" s="89"/>
    </row>
    <row r="89" spans="1:8" x14ac:dyDescent="0.3">
      <c r="A89" s="72" t="s">
        <v>95</v>
      </c>
      <c r="B89" s="73">
        <v>191.19531939790252</v>
      </c>
      <c r="C89" s="73">
        <v>184.058531897542</v>
      </c>
      <c r="D89" s="76">
        <f t="shared" si="3"/>
        <v>7.1367875003605263</v>
      </c>
      <c r="F89" s="137"/>
      <c r="G89" s="89"/>
      <c r="H89" s="89"/>
    </row>
    <row r="90" spans="1:8" x14ac:dyDescent="0.3">
      <c r="A90" s="72" t="s">
        <v>118</v>
      </c>
      <c r="B90" s="73">
        <v>5801.1064696970161</v>
      </c>
      <c r="C90" s="73">
        <v>5111.9267244446664</v>
      </c>
      <c r="D90" s="76">
        <f t="shared" si="3"/>
        <v>689.17974525234968</v>
      </c>
      <c r="F90" s="137"/>
      <c r="G90" s="89"/>
      <c r="H90" s="89"/>
    </row>
    <row r="91" spans="1:8" x14ac:dyDescent="0.3">
      <c r="A91" s="72" t="s">
        <v>119</v>
      </c>
      <c r="B91" s="73">
        <v>3538.6423395075039</v>
      </c>
      <c r="C91" s="73">
        <v>4402.6302871600992</v>
      </c>
      <c r="D91" s="76">
        <f t="shared" si="3"/>
        <v>-863.98794765259527</v>
      </c>
      <c r="F91" s="137"/>
      <c r="G91" s="89"/>
      <c r="H91" s="89"/>
    </row>
    <row r="92" spans="1:8" x14ac:dyDescent="0.3">
      <c r="A92" s="64" t="s">
        <v>63</v>
      </c>
      <c r="B92" s="70">
        <v>3879.0350020429842</v>
      </c>
      <c r="C92" s="70">
        <v>2935.2427859753084</v>
      </c>
      <c r="D92" s="71">
        <f t="shared" si="3"/>
        <v>943.79221606767578</v>
      </c>
      <c r="F92" s="137"/>
      <c r="G92" s="89"/>
      <c r="H92" s="89"/>
    </row>
    <row r="93" spans="1:8" x14ac:dyDescent="0.3">
      <c r="A93" s="72" t="s">
        <v>120</v>
      </c>
      <c r="B93" s="73">
        <v>1409.9831592597598</v>
      </c>
      <c r="C93" s="73">
        <v>332.177804434309</v>
      </c>
      <c r="D93" s="76">
        <f t="shared" si="3"/>
        <v>1077.8053548254506</v>
      </c>
      <c r="F93" s="137"/>
      <c r="G93" s="89"/>
      <c r="H93" s="89"/>
    </row>
    <row r="94" spans="1:8" x14ac:dyDescent="0.3">
      <c r="A94" s="72" t="s">
        <v>121</v>
      </c>
      <c r="B94" s="73">
        <v>1569.909570939207</v>
      </c>
      <c r="C94" s="73">
        <v>1303.4837931141419</v>
      </c>
      <c r="D94" s="76">
        <f t="shared" si="3"/>
        <v>266.4257778250651</v>
      </c>
      <c r="F94" s="137"/>
      <c r="G94" s="89"/>
      <c r="H94" s="89"/>
    </row>
    <row r="95" spans="1:8" x14ac:dyDescent="0.3">
      <c r="A95" s="72" t="s">
        <v>122</v>
      </c>
      <c r="B95" s="73">
        <v>899.14227184401705</v>
      </c>
      <c r="C95" s="73">
        <v>1299.5811884268574</v>
      </c>
      <c r="D95" s="76">
        <f t="shared" si="3"/>
        <v>-400.43891658284031</v>
      </c>
      <c r="F95" s="137"/>
      <c r="G95" s="89"/>
      <c r="H95" s="89"/>
    </row>
    <row r="96" spans="1:8" x14ac:dyDescent="0.3">
      <c r="A96" s="72"/>
      <c r="B96" s="71"/>
      <c r="C96" s="71"/>
      <c r="D96" s="71"/>
    </row>
    <row r="97" spans="1:8" x14ac:dyDescent="0.3">
      <c r="A97" s="132" t="s">
        <v>68</v>
      </c>
      <c r="B97" s="133">
        <f>B80+B63+B51</f>
        <v>153787.73332247662</v>
      </c>
      <c r="C97" s="133">
        <f>C80+C63+C51</f>
        <v>150032.61841691134</v>
      </c>
      <c r="D97" s="133">
        <f t="shared" si="3"/>
        <v>3755.1149055652786</v>
      </c>
      <c r="E97" s="89"/>
      <c r="F97" s="137"/>
      <c r="G97" s="89"/>
      <c r="H97" s="89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="90" zoomScaleNormal="90" workbookViewId="0">
      <selection activeCell="G19" sqref="G19"/>
    </sheetView>
  </sheetViews>
  <sheetFormatPr baseColWidth="10" defaultColWidth="11.33203125" defaultRowHeight="13.8" x14ac:dyDescent="0.3"/>
  <cols>
    <col min="1" max="1" width="55.8867187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8" ht="12.75" customHeight="1" x14ac:dyDescent="0.3"/>
    <row r="3" spans="1:8" ht="12.75" customHeight="1" x14ac:dyDescent="0.3"/>
    <row r="4" spans="1:8" ht="12.75" customHeight="1" x14ac:dyDescent="0.3"/>
    <row r="5" spans="1:8" ht="18" x14ac:dyDescent="0.35">
      <c r="A5" s="1" t="s">
        <v>38</v>
      </c>
      <c r="B5" s="1"/>
      <c r="C5" s="1"/>
      <c r="D5" s="2"/>
    </row>
    <row r="6" spans="1:8" ht="18" x14ac:dyDescent="0.35">
      <c r="A6" s="4">
        <f>+Balance!A6</f>
        <v>45473</v>
      </c>
      <c r="B6" s="1"/>
      <c r="C6" s="1"/>
      <c r="D6" s="2"/>
    </row>
    <row r="7" spans="1:8" ht="18" x14ac:dyDescent="0.35">
      <c r="A7" s="12" t="s">
        <v>70</v>
      </c>
      <c r="B7" s="1"/>
      <c r="C7" s="1"/>
      <c r="D7" s="2"/>
    </row>
    <row r="8" spans="1:8" x14ac:dyDescent="0.3">
      <c r="A8" s="13"/>
      <c r="B8" s="13"/>
      <c r="C8" s="14"/>
      <c r="D8" s="13"/>
    </row>
    <row r="9" spans="1:8" x14ac:dyDescent="0.3">
      <c r="A9" s="13"/>
      <c r="B9" s="13"/>
      <c r="C9" s="15"/>
      <c r="D9" s="16" t="s">
        <v>71</v>
      </c>
    </row>
    <row r="10" spans="1:8" ht="31.95" customHeight="1" x14ac:dyDescent="0.3">
      <c r="A10" s="17"/>
      <c r="B10" s="92" t="s">
        <v>163</v>
      </c>
      <c r="C10" s="92" t="s">
        <v>164</v>
      </c>
      <c r="D10" s="18" t="s">
        <v>0</v>
      </c>
    </row>
    <row r="11" spans="1:8" x14ac:dyDescent="0.3">
      <c r="A11" s="53" t="s">
        <v>1</v>
      </c>
      <c r="B11" s="119">
        <v>22636.958557829767</v>
      </c>
      <c r="C11" s="119">
        <v>26263.178195733472</v>
      </c>
      <c r="D11" s="119">
        <v>-13.807238449506446</v>
      </c>
      <c r="F11" s="135"/>
      <c r="G11" s="135"/>
      <c r="H11" s="135"/>
    </row>
    <row r="12" spans="1:8" x14ac:dyDescent="0.3">
      <c r="A12" s="54" t="s">
        <v>2</v>
      </c>
      <c r="B12" s="118">
        <v>-10147.751797475838</v>
      </c>
      <c r="C12" s="118">
        <v>-14139.607438689225</v>
      </c>
      <c r="D12" s="118">
        <v>-28.231728911304501</v>
      </c>
      <c r="F12" s="135"/>
      <c r="G12" s="135"/>
      <c r="H12" s="135"/>
    </row>
    <row r="13" spans="1:8" x14ac:dyDescent="0.3">
      <c r="A13" s="55" t="s">
        <v>3</v>
      </c>
      <c r="B13" s="120">
        <v>12489.206760353931</v>
      </c>
      <c r="C13" s="120">
        <v>12123.570757044248</v>
      </c>
      <c r="D13" s="120">
        <v>3.0159101690171135</v>
      </c>
      <c r="F13" s="135"/>
      <c r="G13" s="135"/>
      <c r="H13" s="135"/>
    </row>
    <row r="14" spans="1:8" x14ac:dyDescent="0.3">
      <c r="A14" s="53" t="s">
        <v>4</v>
      </c>
      <c r="B14" s="119">
        <v>-1409.3004471492191</v>
      </c>
      <c r="C14" s="119">
        <v>-2905.2394157524564</v>
      </c>
      <c r="D14" s="119">
        <v>-51.491073695755617</v>
      </c>
      <c r="F14" s="135"/>
      <c r="G14" s="135"/>
      <c r="H14" s="135"/>
    </row>
    <row r="15" spans="1:8" x14ac:dyDescent="0.3">
      <c r="A15" s="56" t="s">
        <v>5</v>
      </c>
      <c r="B15" s="118">
        <v>-1893.7488785940445</v>
      </c>
      <c r="C15" s="118">
        <v>-1823.9874868044444</v>
      </c>
      <c r="D15" s="118">
        <v>3.8246639461227541</v>
      </c>
      <c r="F15" s="135"/>
      <c r="G15" s="135"/>
      <c r="H15" s="135"/>
    </row>
    <row r="16" spans="1:8" x14ac:dyDescent="0.3">
      <c r="A16" s="56" t="s">
        <v>6</v>
      </c>
      <c r="B16" s="118">
        <v>451.64975598690671</v>
      </c>
      <c r="C16" s="118">
        <v>407.53922181078372</v>
      </c>
      <c r="D16" s="118">
        <v>10.823629190861798</v>
      </c>
      <c r="F16" s="135"/>
      <c r="G16" s="135"/>
      <c r="H16" s="135"/>
    </row>
    <row r="17" spans="1:8" x14ac:dyDescent="0.3">
      <c r="A17" s="56" t="s">
        <v>7</v>
      </c>
      <c r="B17" s="118">
        <v>-2078.1208917055901</v>
      </c>
      <c r="C17" s="118">
        <v>-1850.043630264463</v>
      </c>
      <c r="D17" s="118">
        <v>12.328209870840915</v>
      </c>
      <c r="F17" s="135"/>
      <c r="G17" s="135"/>
      <c r="H17" s="135"/>
    </row>
    <row r="18" spans="1:8" x14ac:dyDescent="0.3">
      <c r="A18" s="56" t="s">
        <v>99</v>
      </c>
      <c r="B18" s="118">
        <v>2110.919567163513</v>
      </c>
      <c r="C18" s="118">
        <v>361.252479505667</v>
      </c>
      <c r="D18" s="118">
        <v>484.33358576585181</v>
      </c>
      <c r="F18" s="135"/>
      <c r="G18" s="135"/>
      <c r="H18" s="135"/>
    </row>
    <row r="19" spans="1:8" x14ac:dyDescent="0.3">
      <c r="A19" s="57" t="s">
        <v>8</v>
      </c>
      <c r="B19" s="121">
        <v>-1466.2834688027117</v>
      </c>
      <c r="C19" s="121">
        <v>-1657.6070553851073</v>
      </c>
      <c r="D19" s="121">
        <v>-11.54215566112838</v>
      </c>
      <c r="F19" s="135"/>
      <c r="G19" s="135"/>
      <c r="H19" s="135"/>
    </row>
    <row r="20" spans="1:8" x14ac:dyDescent="0.3">
      <c r="A20" s="55" t="s">
        <v>9</v>
      </c>
      <c r="B20" s="120">
        <v>9613.6228444019998</v>
      </c>
      <c r="C20" s="120">
        <v>7560.7242859066846</v>
      </c>
      <c r="D20" s="120">
        <v>27.152141525937562</v>
      </c>
      <c r="F20" s="135"/>
      <c r="G20" s="135"/>
      <c r="H20" s="135"/>
    </row>
    <row r="21" spans="1:8" x14ac:dyDescent="0.3">
      <c r="A21" s="54" t="s">
        <v>10</v>
      </c>
      <c r="B21" s="118">
        <v>-2754.4194512255312</v>
      </c>
      <c r="C21" s="118">
        <v>-2649.6849584504639</v>
      </c>
      <c r="D21" s="118">
        <v>3.9527149233739878</v>
      </c>
      <c r="F21" s="135"/>
      <c r="G21" s="135"/>
      <c r="H21" s="135"/>
    </row>
    <row r="22" spans="1:8" x14ac:dyDescent="0.3">
      <c r="A22" s="55" t="s">
        <v>75</v>
      </c>
      <c r="B22" s="120">
        <v>6859.203393176469</v>
      </c>
      <c r="C22" s="120">
        <v>4911.0393274562211</v>
      </c>
      <c r="D22" s="120">
        <v>39.669078902069018</v>
      </c>
      <c r="F22" s="135"/>
      <c r="G22" s="135"/>
      <c r="H22" s="135"/>
    </row>
    <row r="23" spans="1:8" x14ac:dyDescent="0.3">
      <c r="A23" s="54" t="s">
        <v>65</v>
      </c>
      <c r="B23" s="134">
        <v>-1922.3440399117883</v>
      </c>
      <c r="C23" s="134">
        <v>-1945.8637106129497</v>
      </c>
      <c r="D23" s="134">
        <v>-1.208700823849205</v>
      </c>
      <c r="F23" s="135"/>
      <c r="G23" s="135"/>
      <c r="H23" s="135"/>
    </row>
    <row r="24" spans="1:8" x14ac:dyDescent="0.3">
      <c r="A24" s="54" t="s">
        <v>66</v>
      </c>
      <c r="B24" s="134">
        <v>1074.1902706308679</v>
      </c>
      <c r="C24" s="134">
        <v>818.13389496751097</v>
      </c>
      <c r="D24" s="134">
        <v>31.297612437084666</v>
      </c>
      <c r="F24" s="135"/>
      <c r="G24" s="135"/>
      <c r="H24" s="135"/>
    </row>
    <row r="25" spans="1:8" x14ac:dyDescent="0.3">
      <c r="A25" s="53" t="s">
        <v>11</v>
      </c>
      <c r="B25" s="122">
        <v>-848.15376928092041</v>
      </c>
      <c r="C25" s="122">
        <v>-1127.7298156454387</v>
      </c>
      <c r="D25" s="119">
        <v>-24.791048572614645</v>
      </c>
      <c r="F25" s="135"/>
      <c r="G25" s="135"/>
      <c r="H25" s="135"/>
    </row>
    <row r="26" spans="1:8" x14ac:dyDescent="0.3">
      <c r="A26" s="58" t="s">
        <v>132</v>
      </c>
      <c r="B26" s="119">
        <v>1.1368135067492975</v>
      </c>
      <c r="C26" s="119">
        <v>-5.6329290165098005</v>
      </c>
      <c r="D26" s="119">
        <v>-120.1815698976032</v>
      </c>
      <c r="F26" s="135"/>
      <c r="G26" s="135"/>
      <c r="H26" s="135"/>
    </row>
    <row r="27" spans="1:8" x14ac:dyDescent="0.3">
      <c r="A27" s="55" t="s">
        <v>76</v>
      </c>
      <c r="B27" s="120">
        <v>6012.186437402298</v>
      </c>
      <c r="C27" s="120">
        <v>3777.6765827942722</v>
      </c>
      <c r="D27" s="120">
        <v>59.150374724646312</v>
      </c>
      <c r="F27" s="135"/>
      <c r="G27" s="135"/>
      <c r="H27" s="135"/>
    </row>
    <row r="28" spans="1:8" x14ac:dyDescent="0.3">
      <c r="A28" s="54" t="s">
        <v>12</v>
      </c>
      <c r="B28" s="118">
        <v>-1609.2379255750172</v>
      </c>
      <c r="C28" s="118">
        <v>-1015.7602932224039</v>
      </c>
      <c r="D28" s="119">
        <v>58.426937567116489</v>
      </c>
      <c r="F28" s="135"/>
      <c r="G28" s="135"/>
      <c r="H28" s="135"/>
    </row>
    <row r="29" spans="1:8" x14ac:dyDescent="0.3">
      <c r="A29" s="54" t="s">
        <v>82</v>
      </c>
      <c r="B29" s="118">
        <v>-269.03355220799898</v>
      </c>
      <c r="C29" s="118">
        <v>-241.23885764888223</v>
      </c>
      <c r="D29" s="119">
        <v>11.521649053558074</v>
      </c>
      <c r="F29" s="135"/>
      <c r="G29" s="135"/>
      <c r="H29" s="135"/>
    </row>
    <row r="30" spans="1:8" x14ac:dyDescent="0.3">
      <c r="A30" s="55" t="s">
        <v>13</v>
      </c>
      <c r="B30" s="120">
        <v>4133.9149596192819</v>
      </c>
      <c r="C30" s="120">
        <v>2520.6774319229862</v>
      </c>
      <c r="D30" s="120">
        <v>64.000157547551879</v>
      </c>
      <c r="F30" s="135"/>
      <c r="G30" s="135"/>
      <c r="H30" s="135"/>
    </row>
    <row r="31" spans="1:8" ht="12" customHeight="1" x14ac:dyDescent="0.3"/>
    <row r="32" spans="1:8" x14ac:dyDescent="0.3">
      <c r="A32" s="50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2"/>
  <sheetViews>
    <sheetView showGridLines="0" zoomScale="90" zoomScaleNormal="90" workbookViewId="0">
      <selection activeCell="L21" sqref="L21"/>
    </sheetView>
  </sheetViews>
  <sheetFormatPr baseColWidth="10" defaultColWidth="11.33203125" defaultRowHeight="13.8" x14ac:dyDescent="0.3"/>
  <cols>
    <col min="1" max="1" width="36.10937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10" ht="12.75" customHeight="1" x14ac:dyDescent="0.3"/>
    <row r="3" spans="1:10" ht="12.75" customHeight="1" x14ac:dyDescent="0.3"/>
    <row r="4" spans="1:10" ht="18.75" customHeight="1" x14ac:dyDescent="0.35">
      <c r="D4" s="19"/>
      <c r="E4" s="2"/>
    </row>
    <row r="5" spans="1:10" ht="18.75" customHeight="1" x14ac:dyDescent="0.35">
      <c r="C5" s="51" t="s">
        <v>81</v>
      </c>
      <c r="D5" s="19"/>
      <c r="E5" s="2"/>
    </row>
    <row r="6" spans="1:10" ht="18" x14ac:dyDescent="0.35">
      <c r="A6" s="24" t="s">
        <v>44</v>
      </c>
      <c r="C6" s="21">
        <f>+Balance!A6</f>
        <v>45473</v>
      </c>
      <c r="D6" s="20"/>
      <c r="E6" s="2"/>
    </row>
    <row r="7" spans="1:10" ht="18" x14ac:dyDescent="0.35">
      <c r="B7" s="19"/>
      <c r="C7" s="20" t="s">
        <v>36</v>
      </c>
      <c r="D7" s="19"/>
      <c r="E7" s="2"/>
    </row>
    <row r="8" spans="1:10" ht="18" x14ac:dyDescent="0.35">
      <c r="A8" s="34"/>
      <c r="B8" s="35"/>
      <c r="C8" s="35"/>
      <c r="D8" s="35"/>
      <c r="E8" s="2"/>
    </row>
    <row r="9" spans="1:10" x14ac:dyDescent="0.3">
      <c r="A9" s="36"/>
      <c r="B9" s="37"/>
      <c r="C9" s="37"/>
      <c r="D9" s="37"/>
      <c r="E9" s="16" t="s">
        <v>71</v>
      </c>
    </row>
    <row r="10" spans="1:10" ht="34.200000000000003" customHeight="1" x14ac:dyDescent="0.3">
      <c r="A10" s="38" t="s">
        <v>165</v>
      </c>
      <c r="B10" s="39" t="s">
        <v>73</v>
      </c>
      <c r="C10" s="40" t="s">
        <v>148</v>
      </c>
      <c r="D10" s="40" t="s">
        <v>40</v>
      </c>
      <c r="E10" s="40" t="s">
        <v>149</v>
      </c>
    </row>
    <row r="11" spans="1:10" x14ac:dyDescent="0.3">
      <c r="A11" s="41" t="s">
        <v>77</v>
      </c>
      <c r="B11" s="110">
        <v>9695.6078895876963</v>
      </c>
      <c r="C11" s="110">
        <v>13275.624731443932</v>
      </c>
      <c r="D11" s="105">
        <v>23.707853782165603</v>
      </c>
      <c r="E11" s="105">
        <v>-357.98191698402536</v>
      </c>
      <c r="G11" s="135"/>
      <c r="H11" s="135"/>
      <c r="I11" s="135"/>
      <c r="J11" s="135"/>
    </row>
    <row r="12" spans="1:10" x14ac:dyDescent="0.3">
      <c r="A12" s="41" t="s">
        <v>17</v>
      </c>
      <c r="B12" s="110">
        <v>-4140.6891188881345</v>
      </c>
      <c r="C12" s="110">
        <v>-6324.0690541178628</v>
      </c>
      <c r="D12" s="105">
        <v>-13.946624094000001</v>
      </c>
      <c r="E12" s="105">
        <v>330.95299962416107</v>
      </c>
      <c r="G12" s="135"/>
      <c r="H12" s="135"/>
      <c r="I12" s="135"/>
      <c r="J12" s="135"/>
    </row>
    <row r="13" spans="1:10" x14ac:dyDescent="0.3">
      <c r="A13" s="42" t="s">
        <v>3</v>
      </c>
      <c r="B13" s="107">
        <v>5554.9187706995626</v>
      </c>
      <c r="C13" s="107">
        <v>6951.5556773260651</v>
      </c>
      <c r="D13" s="107">
        <v>9.7612296881656029</v>
      </c>
      <c r="E13" s="107">
        <v>-27.028917359864341</v>
      </c>
      <c r="G13" s="135"/>
      <c r="H13" s="135"/>
      <c r="I13" s="135"/>
      <c r="J13" s="135"/>
    </row>
    <row r="14" spans="1:10" x14ac:dyDescent="0.3">
      <c r="A14" s="41" t="s">
        <v>18</v>
      </c>
      <c r="B14" s="105">
        <v>-1768.3360277279073</v>
      </c>
      <c r="C14" s="105">
        <v>310.91833026474188</v>
      </c>
      <c r="D14" s="105">
        <v>1.4393166935130994</v>
      </c>
      <c r="E14" s="105">
        <v>46.677933620433222</v>
      </c>
      <c r="G14" s="135"/>
      <c r="H14" s="135"/>
      <c r="I14" s="135"/>
      <c r="J14" s="135"/>
    </row>
    <row r="15" spans="1:10" x14ac:dyDescent="0.3">
      <c r="A15" s="43" t="s">
        <v>5</v>
      </c>
      <c r="B15" s="105">
        <v>-1104.1834431815585</v>
      </c>
      <c r="C15" s="105">
        <v>-556.05684950155</v>
      </c>
      <c r="D15" s="108">
        <v>-5.8899902529622006</v>
      </c>
      <c r="E15" s="108">
        <v>-227.61859565797417</v>
      </c>
      <c r="G15" s="135"/>
      <c r="H15" s="135"/>
      <c r="I15" s="135"/>
      <c r="J15" s="135"/>
    </row>
    <row r="16" spans="1:10" x14ac:dyDescent="0.3">
      <c r="A16" s="43" t="s">
        <v>6</v>
      </c>
      <c r="B16" s="105">
        <v>330.40723480486503</v>
      </c>
      <c r="C16" s="105">
        <v>113.99002069122861</v>
      </c>
      <c r="D16" s="109">
        <v>0</v>
      </c>
      <c r="E16" s="108">
        <v>7.2525004908130235</v>
      </c>
      <c r="G16" s="135"/>
      <c r="H16" s="135"/>
      <c r="I16" s="135"/>
      <c r="J16" s="135"/>
    </row>
    <row r="17" spans="1:10" x14ac:dyDescent="0.3">
      <c r="A17" s="43" t="s">
        <v>19</v>
      </c>
      <c r="B17" s="105">
        <v>-1284.2991887064027</v>
      </c>
      <c r="C17" s="105">
        <v>-1103.2276545929471</v>
      </c>
      <c r="D17" s="108">
        <v>-2.7348094385246995</v>
      </c>
      <c r="E17" s="108">
        <v>312.14076103228064</v>
      </c>
      <c r="G17" s="135"/>
      <c r="H17" s="135"/>
      <c r="I17" s="135"/>
      <c r="J17" s="135"/>
    </row>
    <row r="18" spans="1:10" x14ac:dyDescent="0.3">
      <c r="A18" s="31" t="s">
        <v>99</v>
      </c>
      <c r="B18" s="105">
        <v>289.7393693551889</v>
      </c>
      <c r="C18" s="105">
        <v>1856.212813668011</v>
      </c>
      <c r="D18" s="108">
        <v>10.064116385</v>
      </c>
      <c r="E18" s="108">
        <v>-45.096732244686805</v>
      </c>
      <c r="G18" s="135"/>
      <c r="H18" s="135"/>
      <c r="I18" s="135"/>
      <c r="J18" s="135"/>
    </row>
    <row r="19" spans="1:10" x14ac:dyDescent="0.3">
      <c r="A19" s="41" t="s">
        <v>8</v>
      </c>
      <c r="B19" s="105">
        <v>-517.16235817085339</v>
      </c>
      <c r="C19" s="105">
        <v>-939.71833970726482</v>
      </c>
      <c r="D19" s="109">
        <v>-0.59063722519689998</v>
      </c>
      <c r="E19" s="108">
        <v>-8.8121336993967052</v>
      </c>
      <c r="G19" s="135"/>
      <c r="H19" s="135"/>
      <c r="I19" s="135"/>
      <c r="J19" s="135"/>
    </row>
    <row r="20" spans="1:10" x14ac:dyDescent="0.3">
      <c r="A20" s="42" t="s">
        <v>9</v>
      </c>
      <c r="B20" s="107">
        <v>3269.4203848008015</v>
      </c>
      <c r="C20" s="107">
        <v>6322.7556678835417</v>
      </c>
      <c r="D20" s="107">
        <v>10.609909156481802</v>
      </c>
      <c r="E20" s="107">
        <v>10.83688256117218</v>
      </c>
      <c r="G20" s="135"/>
      <c r="H20" s="135"/>
      <c r="I20" s="135"/>
      <c r="J20" s="135"/>
    </row>
    <row r="21" spans="1:10" x14ac:dyDescent="0.3">
      <c r="A21" s="41" t="s">
        <v>20</v>
      </c>
      <c r="B21" s="105">
        <v>-1258.8805335364875</v>
      </c>
      <c r="C21" s="105">
        <v>-1422.6822946489808</v>
      </c>
      <c r="D21" s="105">
        <v>-5.4633891652741005</v>
      </c>
      <c r="E21" s="105">
        <v>-67.393233874789587</v>
      </c>
      <c r="G21" s="135"/>
      <c r="H21" s="135"/>
      <c r="I21" s="135"/>
      <c r="J21" s="135"/>
    </row>
    <row r="22" spans="1:10" x14ac:dyDescent="0.3">
      <c r="A22" s="42" t="s">
        <v>21</v>
      </c>
      <c r="B22" s="107">
        <v>2010.5398512643139</v>
      </c>
      <c r="C22" s="107">
        <v>4900.0733732345625</v>
      </c>
      <c r="D22" s="107">
        <v>5.1465199912077004</v>
      </c>
      <c r="E22" s="107">
        <v>-56.556351313617419</v>
      </c>
      <c r="G22" s="135"/>
      <c r="H22" s="135"/>
      <c r="I22" s="135"/>
      <c r="J22" s="135"/>
    </row>
    <row r="23" spans="1:10" x14ac:dyDescent="0.3">
      <c r="A23" s="41" t="s">
        <v>22</v>
      </c>
      <c r="B23" s="105">
        <v>-694.03841038458143</v>
      </c>
      <c r="C23" s="105">
        <v>-104.7596146447647</v>
      </c>
      <c r="D23" s="105">
        <v>9.3724404999881994</v>
      </c>
      <c r="E23" s="105">
        <v>-58.728184751562544</v>
      </c>
      <c r="G23" s="135"/>
      <c r="H23" s="135"/>
      <c r="I23" s="135"/>
      <c r="J23" s="135"/>
    </row>
    <row r="24" spans="1:10" x14ac:dyDescent="0.3">
      <c r="A24" s="41" t="s">
        <v>23</v>
      </c>
      <c r="B24" s="105">
        <v>22.029520585087297</v>
      </c>
      <c r="C24" s="105">
        <v>-6.3178056053078002</v>
      </c>
      <c r="D24" s="105">
        <v>-12.575049442561802</v>
      </c>
      <c r="E24" s="105">
        <v>-1.9998520304684</v>
      </c>
      <c r="G24" s="135"/>
      <c r="H24" s="135"/>
      <c r="I24" s="135"/>
      <c r="J24" s="135"/>
    </row>
    <row r="25" spans="1:10" x14ac:dyDescent="0.3">
      <c r="A25" s="42" t="s">
        <v>78</v>
      </c>
      <c r="B25" s="107">
        <v>1338.5309614648199</v>
      </c>
      <c r="C25" s="107">
        <v>4788.9959529844891</v>
      </c>
      <c r="D25" s="107">
        <v>1.9439110486340978</v>
      </c>
      <c r="E25" s="107">
        <v>-117.28438809564847</v>
      </c>
      <c r="G25" s="135"/>
      <c r="H25" s="135"/>
      <c r="I25" s="135"/>
      <c r="J25" s="135"/>
    </row>
    <row r="26" spans="1:10" x14ac:dyDescent="0.3">
      <c r="A26" s="41" t="s">
        <v>24</v>
      </c>
      <c r="B26" s="105">
        <v>-473.14576555858298</v>
      </c>
      <c r="C26" s="105">
        <v>-1450.0577598230475</v>
      </c>
      <c r="D26" s="105">
        <v>-3.5463005802000001</v>
      </c>
      <c r="E26" s="105">
        <v>48.47834817881418</v>
      </c>
      <c r="G26" s="135"/>
      <c r="H26" s="135"/>
      <c r="I26" s="135"/>
      <c r="J26" s="135"/>
    </row>
    <row r="27" spans="1:10" x14ac:dyDescent="0.3">
      <c r="A27" s="44" t="s">
        <v>25</v>
      </c>
      <c r="B27" s="111">
        <v>865.38519590623696</v>
      </c>
      <c r="C27" s="111">
        <v>3338.938193161443</v>
      </c>
      <c r="D27" s="111">
        <v>-1.6023895315659025</v>
      </c>
      <c r="E27" s="111">
        <v>-68.80603991683428</v>
      </c>
      <c r="G27" s="135"/>
      <c r="H27" s="135"/>
      <c r="I27" s="135"/>
      <c r="J27" s="135"/>
    </row>
    <row r="29" spans="1:10" x14ac:dyDescent="0.3">
      <c r="A29" s="117" t="s">
        <v>146</v>
      </c>
    </row>
    <row r="30" spans="1:10" ht="18" x14ac:dyDescent="0.35">
      <c r="C30" s="32"/>
    </row>
    <row r="31" spans="1:10" x14ac:dyDescent="0.3">
      <c r="E31" s="16" t="s">
        <v>71</v>
      </c>
    </row>
    <row r="32" spans="1:10" s="45" customFormat="1" ht="32.25" customHeight="1" x14ac:dyDescent="0.3">
      <c r="A32" s="38" t="s">
        <v>166</v>
      </c>
      <c r="B32" s="39" t="s">
        <v>73</v>
      </c>
      <c r="C32" s="40" t="s">
        <v>134</v>
      </c>
      <c r="D32" s="40" t="s">
        <v>40</v>
      </c>
      <c r="E32" s="40" t="s">
        <v>41</v>
      </c>
    </row>
    <row r="33" spans="1:10" s="45" customFormat="1" x14ac:dyDescent="0.3">
      <c r="A33" s="46" t="s">
        <v>26</v>
      </c>
      <c r="B33" s="105">
        <v>9340.0638814105005</v>
      </c>
      <c r="C33" s="105">
        <v>17271.843797160571</v>
      </c>
      <c r="D33" s="105">
        <v>21.148590421320502</v>
      </c>
      <c r="E33" s="106">
        <v>-369.87807325891407</v>
      </c>
      <c r="G33" s="135"/>
      <c r="H33" s="135"/>
      <c r="I33" s="135"/>
      <c r="J33" s="135"/>
    </row>
    <row r="34" spans="1:10" s="45" customFormat="1" x14ac:dyDescent="0.3">
      <c r="A34" s="46" t="s">
        <v>17</v>
      </c>
      <c r="B34" s="105">
        <v>-4178.7642618083873</v>
      </c>
      <c r="C34" s="105">
        <v>-10289.982900451299</v>
      </c>
      <c r="D34" s="105">
        <v>-9.4446415500000001</v>
      </c>
      <c r="E34" s="106">
        <v>338.58436512046308</v>
      </c>
      <c r="G34" s="135"/>
      <c r="H34" s="135"/>
      <c r="I34" s="135"/>
      <c r="J34" s="135"/>
    </row>
    <row r="35" spans="1:10" s="45" customFormat="1" x14ac:dyDescent="0.3">
      <c r="A35" s="47" t="s">
        <v>3</v>
      </c>
      <c r="B35" s="107">
        <v>5161.2996196021122</v>
      </c>
      <c r="C35" s="107">
        <v>6981.8608967092714</v>
      </c>
      <c r="D35" s="107">
        <v>11.703948871320502</v>
      </c>
      <c r="E35" s="107">
        <v>-31.293708138456569</v>
      </c>
      <c r="G35" s="135"/>
      <c r="H35" s="135"/>
      <c r="I35" s="135"/>
      <c r="J35" s="135"/>
    </row>
    <row r="36" spans="1:10" s="45" customFormat="1" x14ac:dyDescent="0.3">
      <c r="A36" s="48" t="s">
        <v>18</v>
      </c>
      <c r="B36" s="105">
        <v>-1521.0675967125439</v>
      </c>
      <c r="C36" s="105">
        <v>-1383.4396073150147</v>
      </c>
      <c r="D36" s="105">
        <v>-7.1148111275374006</v>
      </c>
      <c r="E36" s="105">
        <v>6.3825994026395492</v>
      </c>
      <c r="G36" s="135"/>
      <c r="H36" s="135"/>
      <c r="I36" s="135"/>
      <c r="J36" s="135"/>
    </row>
    <row r="37" spans="1:10" s="45" customFormat="1" x14ac:dyDescent="0.3">
      <c r="A37" s="49" t="s">
        <v>5</v>
      </c>
      <c r="B37" s="108">
        <v>-1013.6663562443264</v>
      </c>
      <c r="C37" s="108">
        <v>-540.04690029238225</v>
      </c>
      <c r="D37" s="108">
        <v>-5.3175768326425992</v>
      </c>
      <c r="E37" s="108">
        <v>-264.95665343509324</v>
      </c>
      <c r="G37" s="135"/>
      <c r="H37" s="135"/>
      <c r="I37" s="135"/>
      <c r="J37" s="135"/>
    </row>
    <row r="38" spans="1:10" s="45" customFormat="1" x14ac:dyDescent="0.3">
      <c r="A38" s="49" t="s">
        <v>6</v>
      </c>
      <c r="B38" s="108">
        <v>303.64279816732784</v>
      </c>
      <c r="C38" s="108">
        <v>99.365015497109297</v>
      </c>
      <c r="D38" s="109">
        <v>0</v>
      </c>
      <c r="E38" s="108">
        <v>4.5314081463465534</v>
      </c>
      <c r="G38" s="135"/>
      <c r="H38" s="135"/>
      <c r="I38" s="135"/>
      <c r="J38" s="135"/>
    </row>
    <row r="39" spans="1:10" s="45" customFormat="1" x14ac:dyDescent="0.3">
      <c r="A39" s="49" t="s">
        <v>19</v>
      </c>
      <c r="B39" s="108">
        <v>-1052.4860036071727</v>
      </c>
      <c r="C39" s="108">
        <v>-1084.7864108082676</v>
      </c>
      <c r="D39" s="108">
        <v>-1.9114346548948</v>
      </c>
      <c r="E39" s="108">
        <v>289.14021880587256</v>
      </c>
      <c r="G39" s="135"/>
      <c r="H39" s="135"/>
      <c r="I39" s="135"/>
      <c r="J39" s="135"/>
    </row>
    <row r="40" spans="1:10" s="45" customFormat="1" x14ac:dyDescent="0.3">
      <c r="A40" s="31" t="s">
        <v>99</v>
      </c>
      <c r="B40" s="108">
        <v>241.44196497162741</v>
      </c>
      <c r="C40" s="108">
        <v>142.02868828852573</v>
      </c>
      <c r="D40" s="108">
        <v>0.11420036</v>
      </c>
      <c r="E40" s="108">
        <v>-22.332374114486157</v>
      </c>
      <c r="G40" s="135"/>
      <c r="H40" s="135"/>
      <c r="I40" s="135"/>
      <c r="J40" s="135"/>
    </row>
    <row r="41" spans="1:10" s="45" customFormat="1" x14ac:dyDescent="0.3">
      <c r="A41" s="48" t="s">
        <v>8</v>
      </c>
      <c r="B41" s="108">
        <v>-513.1018152767607</v>
      </c>
      <c r="C41" s="108">
        <v>-1140.115481947073</v>
      </c>
      <c r="D41" s="109">
        <v>-0.518809187</v>
      </c>
      <c r="E41" s="109">
        <v>-3.8321112812585145</v>
      </c>
      <c r="G41" s="135"/>
      <c r="H41" s="135"/>
      <c r="I41" s="135"/>
      <c r="J41" s="135"/>
    </row>
    <row r="42" spans="1:10" s="45" customFormat="1" x14ac:dyDescent="0.3">
      <c r="A42" s="47" t="s">
        <v>9</v>
      </c>
      <c r="B42" s="107">
        <v>3127.1302076128077</v>
      </c>
      <c r="C42" s="107">
        <v>4458.3058074471865</v>
      </c>
      <c r="D42" s="107">
        <v>4.0703285567831022</v>
      </c>
      <c r="E42" s="107">
        <v>-28.743220017075451</v>
      </c>
      <c r="G42" s="135"/>
      <c r="H42" s="135"/>
      <c r="I42" s="135"/>
      <c r="J42" s="135"/>
    </row>
    <row r="43" spans="1:10" s="45" customFormat="1" x14ac:dyDescent="0.3">
      <c r="A43" s="48" t="s">
        <v>20</v>
      </c>
      <c r="B43" s="108">
        <v>-1254.5250386724435</v>
      </c>
      <c r="C43" s="108">
        <v>-1334.7160390258164</v>
      </c>
      <c r="D43" s="105">
        <v>-4.7114599404111006</v>
      </c>
      <c r="E43" s="106">
        <v>-55.732420811793176</v>
      </c>
      <c r="G43" s="135"/>
      <c r="H43" s="135"/>
      <c r="I43" s="135"/>
      <c r="J43" s="135"/>
    </row>
    <row r="44" spans="1:10" s="45" customFormat="1" x14ac:dyDescent="0.3">
      <c r="A44" s="47" t="s">
        <v>21</v>
      </c>
      <c r="B44" s="107">
        <v>1872.6051689403644</v>
      </c>
      <c r="C44" s="107">
        <v>3123.5897684213687</v>
      </c>
      <c r="D44" s="107">
        <v>-0.64113138362799782</v>
      </c>
      <c r="E44" s="107">
        <v>-84.475640828868634</v>
      </c>
      <c r="G44" s="135"/>
      <c r="H44" s="135"/>
      <c r="I44" s="135"/>
      <c r="J44" s="135"/>
    </row>
    <row r="45" spans="1:10" s="45" customFormat="1" x14ac:dyDescent="0.3">
      <c r="A45" s="48" t="s">
        <v>22</v>
      </c>
      <c r="B45" s="108">
        <v>-660.20896031876066</v>
      </c>
      <c r="C45" s="108">
        <v>-308.90024224341192</v>
      </c>
      <c r="D45" s="105">
        <v>5.4342370357267988</v>
      </c>
      <c r="E45" s="106">
        <v>-164.05485011899333</v>
      </c>
      <c r="G45" s="135"/>
      <c r="H45" s="135"/>
      <c r="I45" s="135"/>
      <c r="J45" s="135"/>
    </row>
    <row r="46" spans="1:10" s="45" customFormat="1" x14ac:dyDescent="0.3">
      <c r="A46" s="48" t="s">
        <v>23</v>
      </c>
      <c r="B46" s="108">
        <v>8.6715139554847998</v>
      </c>
      <c r="C46" s="108">
        <v>-1.7235538443270015</v>
      </c>
      <c r="D46" s="105">
        <v>-12.585419182963699</v>
      </c>
      <c r="E46" s="106">
        <v>4.5300552960998173E-3</v>
      </c>
      <c r="G46" s="135"/>
      <c r="H46" s="135"/>
      <c r="I46" s="135"/>
      <c r="J46" s="135"/>
    </row>
    <row r="47" spans="1:10" s="45" customFormat="1" x14ac:dyDescent="0.3">
      <c r="A47" s="47" t="s">
        <v>78</v>
      </c>
      <c r="B47" s="107">
        <v>1221.0677225770885</v>
      </c>
      <c r="C47" s="107">
        <v>2812.9659723336304</v>
      </c>
      <c r="D47" s="107">
        <v>-7.792313530864897</v>
      </c>
      <c r="E47" s="107">
        <v>-248.52596089256559</v>
      </c>
      <c r="G47" s="135"/>
      <c r="H47" s="135"/>
      <c r="I47" s="135"/>
      <c r="J47" s="135"/>
    </row>
    <row r="48" spans="1:10" s="45" customFormat="1" x14ac:dyDescent="0.3">
      <c r="A48" s="48" t="s">
        <v>24</v>
      </c>
      <c r="B48" s="108">
        <v>-406.53413098454183</v>
      </c>
      <c r="C48" s="108">
        <v>-902.54324572701569</v>
      </c>
      <c r="D48" s="105">
        <v>-1.60060329286</v>
      </c>
      <c r="E48" s="106">
        <v>53.678829133131515</v>
      </c>
      <c r="G48" s="135"/>
      <c r="H48" s="135"/>
      <c r="I48" s="135"/>
      <c r="J48" s="135"/>
    </row>
    <row r="49" spans="1:10" s="45" customFormat="1" x14ac:dyDescent="0.3">
      <c r="A49" s="47" t="s">
        <v>25</v>
      </c>
      <c r="B49" s="107">
        <v>814.53359159254671</v>
      </c>
      <c r="C49" s="107">
        <v>1910.3838889135991</v>
      </c>
      <c r="D49" s="107">
        <v>-9.3929168237248977</v>
      </c>
      <c r="E49" s="107">
        <v>-194.84713175943409</v>
      </c>
      <c r="G49" s="135"/>
      <c r="H49" s="135"/>
      <c r="I49" s="135"/>
      <c r="J49" s="135"/>
    </row>
    <row r="50" spans="1:10" s="45" customFormat="1" ht="9.6" customHeight="1" x14ac:dyDescent="0.3"/>
    <row r="51" spans="1:10" s="45" customFormat="1" x14ac:dyDescent="0.3">
      <c r="A51" s="50"/>
    </row>
    <row r="52" spans="1:10" s="45" customFormat="1" x14ac:dyDescent="0.3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51"/>
  <sheetViews>
    <sheetView showGridLines="0" zoomScale="90" zoomScaleNormal="90" workbookViewId="0">
      <selection activeCell="H12" sqref="H12"/>
    </sheetView>
  </sheetViews>
  <sheetFormatPr baseColWidth="10" defaultColWidth="11.33203125" defaultRowHeight="13.8" x14ac:dyDescent="0.3"/>
  <cols>
    <col min="1" max="1" width="33.109375" style="3" bestFit="1" customWidth="1"/>
    <col min="2" max="2" width="15.8867187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10" ht="12.75" customHeight="1" x14ac:dyDescent="0.3"/>
    <row r="3" spans="1:10" ht="12.75" customHeight="1" x14ac:dyDescent="0.3"/>
    <row r="4" spans="1:10" ht="12.75" customHeight="1" x14ac:dyDescent="0.3"/>
    <row r="5" spans="1:10" ht="18" x14ac:dyDescent="0.35">
      <c r="B5" s="20" t="s">
        <v>72</v>
      </c>
    </row>
    <row r="6" spans="1:10" ht="18" x14ac:dyDescent="0.35">
      <c r="B6" s="22">
        <f>+Balance!A6</f>
        <v>45473</v>
      </c>
    </row>
    <row r="7" spans="1:10" ht="18" x14ac:dyDescent="0.35">
      <c r="B7" s="20" t="s">
        <v>37</v>
      </c>
    </row>
    <row r="8" spans="1:10" x14ac:dyDescent="0.3">
      <c r="B8" s="26"/>
      <c r="E8" s="16" t="s">
        <v>71</v>
      </c>
    </row>
    <row r="9" spans="1:10" x14ac:dyDescent="0.3">
      <c r="A9" s="93" t="s">
        <v>165</v>
      </c>
      <c r="B9" s="33" t="s">
        <v>42</v>
      </c>
      <c r="C9" s="33" t="s">
        <v>43</v>
      </c>
      <c r="D9" s="33" t="s">
        <v>45</v>
      </c>
      <c r="E9" s="33" t="s">
        <v>64</v>
      </c>
    </row>
    <row r="10" spans="1:10" x14ac:dyDescent="0.3">
      <c r="A10" s="28" t="s">
        <v>27</v>
      </c>
      <c r="B10" s="105">
        <v>985.54482446000009</v>
      </c>
      <c r="C10" s="105">
        <v>963.34081222243026</v>
      </c>
      <c r="D10" s="105">
        <v>3224.2798173961169</v>
      </c>
      <c r="E10" s="105">
        <v>4523.0102455796305</v>
      </c>
      <c r="G10" s="135"/>
      <c r="H10" s="135"/>
      <c r="I10" s="135"/>
      <c r="J10" s="135"/>
    </row>
    <row r="11" spans="1:10" x14ac:dyDescent="0.3">
      <c r="A11" s="28" t="s">
        <v>28</v>
      </c>
      <c r="B11" s="105">
        <v>-0.73919978000000008</v>
      </c>
      <c r="C11" s="105">
        <v>-37.303082476275101</v>
      </c>
      <c r="D11" s="105">
        <v>-1082.2183650878567</v>
      </c>
      <c r="E11" s="105">
        <v>-3020.4284715440026</v>
      </c>
      <c r="G11" s="135"/>
      <c r="H11" s="135"/>
      <c r="I11" s="135"/>
      <c r="J11" s="135"/>
    </row>
    <row r="12" spans="1:10" x14ac:dyDescent="0.3">
      <c r="A12" s="30" t="s">
        <v>3</v>
      </c>
      <c r="B12" s="107">
        <v>984.80562468000005</v>
      </c>
      <c r="C12" s="107">
        <v>926.03772974615526</v>
      </c>
      <c r="D12" s="107">
        <v>2142.06145230826</v>
      </c>
      <c r="E12" s="107">
        <v>1502.5817740356274</v>
      </c>
      <c r="G12" s="135"/>
      <c r="H12" s="135"/>
      <c r="I12" s="135"/>
      <c r="J12" s="135"/>
    </row>
    <row r="13" spans="1:10" x14ac:dyDescent="0.3">
      <c r="A13" s="28" t="s">
        <v>18</v>
      </c>
      <c r="B13" s="105">
        <v>-129.69884276999997</v>
      </c>
      <c r="C13" s="105">
        <v>-151.38120146907534</v>
      </c>
      <c r="D13" s="105">
        <v>-1114.9492337868371</v>
      </c>
      <c r="E13" s="105">
        <v>-372.87455977247527</v>
      </c>
      <c r="G13" s="135"/>
      <c r="H13" s="135"/>
      <c r="I13" s="135"/>
      <c r="J13" s="135"/>
    </row>
    <row r="14" spans="1:10" x14ac:dyDescent="0.3">
      <c r="A14" s="31" t="s">
        <v>5</v>
      </c>
      <c r="B14" s="108">
        <v>-148.44531272999998</v>
      </c>
      <c r="C14" s="108">
        <v>-166.43252388855143</v>
      </c>
      <c r="D14" s="108">
        <v>-537.79261890882265</v>
      </c>
      <c r="E14" s="108">
        <v>-251.5129876541846</v>
      </c>
      <c r="G14" s="135"/>
      <c r="H14" s="135"/>
      <c r="I14" s="135"/>
      <c r="J14" s="135"/>
    </row>
    <row r="15" spans="1:10" x14ac:dyDescent="0.3">
      <c r="A15" s="31" t="s">
        <v>6</v>
      </c>
      <c r="B15" s="108">
        <v>62.338854740000002</v>
      </c>
      <c r="C15" s="108">
        <v>99.348951673600993</v>
      </c>
      <c r="D15" s="108">
        <v>168.283804408984</v>
      </c>
      <c r="E15" s="108">
        <v>0</v>
      </c>
      <c r="G15" s="135"/>
      <c r="H15" s="135"/>
      <c r="I15" s="135"/>
      <c r="J15" s="135"/>
    </row>
    <row r="16" spans="1:10" x14ac:dyDescent="0.3">
      <c r="A16" s="31" t="s">
        <v>19</v>
      </c>
      <c r="B16" s="108">
        <v>-151.3204705</v>
      </c>
      <c r="C16" s="108">
        <v>-114.3184819141222</v>
      </c>
      <c r="D16" s="108">
        <v>-800.94160527602219</v>
      </c>
      <c r="E16" s="108">
        <v>-217.85081710445851</v>
      </c>
      <c r="G16" s="135"/>
      <c r="H16" s="135"/>
      <c r="I16" s="135"/>
      <c r="J16" s="135"/>
    </row>
    <row r="17" spans="1:10" x14ac:dyDescent="0.3">
      <c r="A17" s="31" t="s">
        <v>99</v>
      </c>
      <c r="B17" s="108">
        <v>107.72808572</v>
      </c>
      <c r="C17" s="108">
        <v>30.020852659997303</v>
      </c>
      <c r="D17" s="108">
        <v>55.501185989023703</v>
      </c>
      <c r="E17" s="108">
        <v>96.48924498616789</v>
      </c>
      <c r="G17" s="135"/>
      <c r="H17" s="135"/>
      <c r="I17" s="135"/>
      <c r="J17" s="135"/>
    </row>
    <row r="18" spans="1:10" x14ac:dyDescent="0.3">
      <c r="A18" s="28" t="s">
        <v>8</v>
      </c>
      <c r="B18" s="108">
        <v>-40.649729960000002</v>
      </c>
      <c r="C18" s="108">
        <v>-66.071149373568304</v>
      </c>
      <c r="D18" s="108">
        <v>-405.77142015403808</v>
      </c>
      <c r="E18" s="108">
        <v>-4.6700586832469009</v>
      </c>
      <c r="G18" s="135"/>
      <c r="H18" s="135"/>
      <c r="I18" s="135"/>
      <c r="J18" s="135"/>
    </row>
    <row r="19" spans="1:10" x14ac:dyDescent="0.3">
      <c r="A19" s="30" t="s">
        <v>9</v>
      </c>
      <c r="B19" s="107">
        <v>814.45705195000005</v>
      </c>
      <c r="C19" s="107">
        <v>708.58537890351147</v>
      </c>
      <c r="D19" s="107">
        <v>621.34079836738454</v>
      </c>
      <c r="E19" s="107">
        <v>1125.0371555799054</v>
      </c>
      <c r="G19" s="135"/>
      <c r="H19" s="135"/>
      <c r="I19" s="135"/>
      <c r="J19" s="135"/>
    </row>
    <row r="20" spans="1:10" x14ac:dyDescent="0.3">
      <c r="A20" s="28" t="s">
        <v>29</v>
      </c>
      <c r="B20" s="105">
        <v>-337.49123635000001</v>
      </c>
      <c r="C20" s="105">
        <v>-191.01562380206599</v>
      </c>
      <c r="D20" s="105">
        <v>-432.6293222801275</v>
      </c>
      <c r="E20" s="105">
        <v>-297.74435110429403</v>
      </c>
      <c r="G20" s="135"/>
      <c r="H20" s="135"/>
      <c r="I20" s="135"/>
      <c r="J20" s="135"/>
    </row>
    <row r="21" spans="1:10" x14ac:dyDescent="0.3">
      <c r="A21" s="30" t="s">
        <v>21</v>
      </c>
      <c r="B21" s="107">
        <v>476.96581559999998</v>
      </c>
      <c r="C21" s="107">
        <v>517.56975510144548</v>
      </c>
      <c r="D21" s="107">
        <v>188.7114760872571</v>
      </c>
      <c r="E21" s="107">
        <v>827.29280447561155</v>
      </c>
      <c r="G21" s="135"/>
      <c r="H21" s="135"/>
      <c r="I21" s="135"/>
      <c r="J21" s="135"/>
    </row>
    <row r="22" spans="1:10" x14ac:dyDescent="0.3">
      <c r="A22" s="28" t="s">
        <v>30</v>
      </c>
      <c r="B22" s="105">
        <v>-52.290377070000005</v>
      </c>
      <c r="C22" s="105">
        <v>-161.57376458557351</v>
      </c>
      <c r="D22" s="105">
        <v>-64.063398994604484</v>
      </c>
      <c r="E22" s="105">
        <v>-416.11086973440337</v>
      </c>
      <c r="G22" s="135"/>
      <c r="H22" s="135"/>
      <c r="I22" s="135"/>
      <c r="J22" s="135"/>
    </row>
    <row r="23" spans="1:10" x14ac:dyDescent="0.3">
      <c r="A23" s="28" t="s">
        <v>79</v>
      </c>
      <c r="B23" s="105">
        <v>0</v>
      </c>
      <c r="C23" s="108">
        <v>1.253874293E-3</v>
      </c>
      <c r="D23" s="105">
        <v>8.5016835723839002</v>
      </c>
      <c r="E23" s="108">
        <v>13.5265831384104</v>
      </c>
      <c r="G23" s="135"/>
      <c r="H23" s="135"/>
      <c r="I23" s="135"/>
      <c r="J23" s="135"/>
    </row>
    <row r="24" spans="1:10" x14ac:dyDescent="0.3">
      <c r="A24" s="30" t="s">
        <v>32</v>
      </c>
      <c r="B24" s="107">
        <v>424.67543852999995</v>
      </c>
      <c r="C24" s="107">
        <v>355.99724439016501</v>
      </c>
      <c r="D24" s="107">
        <v>133.1497606650365</v>
      </c>
      <c r="E24" s="107">
        <v>424.70851787961851</v>
      </c>
      <c r="G24" s="135"/>
      <c r="H24" s="135"/>
      <c r="I24" s="135"/>
      <c r="J24" s="135"/>
    </row>
    <row r="25" spans="1:10" x14ac:dyDescent="0.3">
      <c r="A25" s="28" t="s">
        <v>33</v>
      </c>
      <c r="B25" s="105">
        <v>-80.732553940900019</v>
      </c>
      <c r="C25" s="105">
        <v>-92.462585123416304</v>
      </c>
      <c r="D25" s="105">
        <v>-53.207288799504099</v>
      </c>
      <c r="E25" s="105">
        <v>-246.74333769476263</v>
      </c>
      <c r="G25" s="135"/>
      <c r="H25" s="135"/>
      <c r="I25" s="135"/>
      <c r="J25" s="135"/>
    </row>
    <row r="26" spans="1:10" x14ac:dyDescent="0.3">
      <c r="A26" s="30" t="s">
        <v>13</v>
      </c>
      <c r="B26" s="107">
        <v>343.94288458909989</v>
      </c>
      <c r="C26" s="107">
        <v>263.53465926674869</v>
      </c>
      <c r="D26" s="107">
        <v>79.942471865532411</v>
      </c>
      <c r="E26" s="107">
        <v>177.96518018485591</v>
      </c>
      <c r="G26" s="135"/>
      <c r="H26" s="135"/>
      <c r="I26" s="135"/>
      <c r="J26" s="135"/>
    </row>
    <row r="27" spans="1:10" x14ac:dyDescent="0.3">
      <c r="E27" s="29"/>
    </row>
    <row r="28" spans="1:10" x14ac:dyDescent="0.3">
      <c r="B28" s="136"/>
      <c r="C28" s="136"/>
      <c r="D28" s="136"/>
      <c r="E28" s="136"/>
    </row>
    <row r="29" spans="1:10" x14ac:dyDescent="0.3">
      <c r="B29" s="135"/>
      <c r="C29" s="135"/>
      <c r="D29" s="135"/>
      <c r="E29" s="135"/>
    </row>
    <row r="30" spans="1:10" x14ac:dyDescent="0.3">
      <c r="B30" s="135"/>
      <c r="C30" s="135"/>
      <c r="D30" s="135"/>
      <c r="E30" s="135"/>
    </row>
    <row r="31" spans="1:10" x14ac:dyDescent="0.3">
      <c r="A31" s="93" t="s">
        <v>166</v>
      </c>
      <c r="B31" s="33" t="s">
        <v>42</v>
      </c>
      <c r="C31" s="33" t="s">
        <v>43</v>
      </c>
      <c r="D31" s="33" t="s">
        <v>45</v>
      </c>
      <c r="E31" s="33" t="s">
        <v>64</v>
      </c>
      <c r="G31" s="135"/>
      <c r="H31" s="135"/>
      <c r="I31" s="135"/>
      <c r="J31" s="135"/>
    </row>
    <row r="32" spans="1:10" x14ac:dyDescent="0.3">
      <c r="A32" s="28" t="s">
        <v>27</v>
      </c>
      <c r="B32" s="105">
        <v>1011.61842859</v>
      </c>
      <c r="C32" s="105">
        <v>842.95278204793135</v>
      </c>
      <c r="D32" s="105">
        <v>3087.1292680992965</v>
      </c>
      <c r="E32" s="105">
        <v>4398.3634026732716</v>
      </c>
      <c r="G32" s="135"/>
      <c r="H32" s="135"/>
      <c r="I32" s="135"/>
      <c r="J32" s="135"/>
    </row>
    <row r="33" spans="1:10" x14ac:dyDescent="0.3">
      <c r="A33" s="28" t="s">
        <v>28</v>
      </c>
      <c r="B33" s="105">
        <v>-3.17499435</v>
      </c>
      <c r="C33" s="105">
        <v>-66.787018329337201</v>
      </c>
      <c r="D33" s="105">
        <v>-1182.1442285476103</v>
      </c>
      <c r="E33" s="105">
        <v>-2926.6580205814398</v>
      </c>
      <c r="G33" s="135"/>
      <c r="H33" s="135"/>
      <c r="I33" s="135"/>
      <c r="J33" s="135"/>
    </row>
    <row r="34" spans="1:10" x14ac:dyDescent="0.3">
      <c r="A34" s="30" t="s">
        <v>3</v>
      </c>
      <c r="B34" s="107">
        <v>1008.44343424</v>
      </c>
      <c r="C34" s="107">
        <v>776.16576371859412</v>
      </c>
      <c r="D34" s="107">
        <v>1904.985039551686</v>
      </c>
      <c r="E34" s="107">
        <v>1471.7053820918318</v>
      </c>
      <c r="G34" s="135"/>
      <c r="H34" s="135"/>
      <c r="I34" s="135"/>
      <c r="J34" s="135"/>
    </row>
    <row r="35" spans="1:10" x14ac:dyDescent="0.3">
      <c r="A35" s="28" t="s">
        <v>18</v>
      </c>
      <c r="B35" s="105">
        <v>-112.16273511999998</v>
      </c>
      <c r="C35" s="105">
        <v>-132.14335600731752</v>
      </c>
      <c r="D35" s="105">
        <v>-891.51210792886116</v>
      </c>
      <c r="E35" s="105">
        <v>-385.2493976563652</v>
      </c>
      <c r="G35" s="135"/>
      <c r="H35" s="135"/>
      <c r="I35" s="135"/>
      <c r="J35" s="135"/>
    </row>
    <row r="36" spans="1:10" x14ac:dyDescent="0.3">
      <c r="A36" s="31" t="s">
        <v>5</v>
      </c>
      <c r="B36" s="108">
        <v>-151.83373606000001</v>
      </c>
      <c r="C36" s="108">
        <v>-138.29660491358061</v>
      </c>
      <c r="D36" s="108">
        <v>-487.44490848462391</v>
      </c>
      <c r="E36" s="108">
        <v>-236.09110678612191</v>
      </c>
      <c r="G36" s="135"/>
      <c r="H36" s="135"/>
      <c r="I36" s="135"/>
      <c r="J36" s="135"/>
    </row>
    <row r="37" spans="1:10" x14ac:dyDescent="0.3">
      <c r="A37" s="31" t="s">
        <v>6</v>
      </c>
      <c r="B37" s="108">
        <v>73.670930430000013</v>
      </c>
      <c r="C37" s="108">
        <v>84.344427472415106</v>
      </c>
      <c r="D37" s="108">
        <v>145.62744026491271</v>
      </c>
      <c r="E37" s="108">
        <v>0</v>
      </c>
      <c r="G37" s="135"/>
      <c r="H37" s="135"/>
      <c r="I37" s="135"/>
      <c r="J37" s="135"/>
    </row>
    <row r="38" spans="1:10" x14ac:dyDescent="0.3">
      <c r="A38" s="31" t="s">
        <v>19</v>
      </c>
      <c r="B38" s="108">
        <v>-137.71321576</v>
      </c>
      <c r="C38" s="108">
        <v>-108.6787982409284</v>
      </c>
      <c r="D38" s="108">
        <v>-600.858950046313</v>
      </c>
      <c r="E38" s="108">
        <v>-205.23503955993121</v>
      </c>
      <c r="G38" s="135"/>
      <c r="H38" s="135"/>
      <c r="I38" s="135"/>
      <c r="J38" s="135"/>
    </row>
    <row r="39" spans="1:10" x14ac:dyDescent="0.3">
      <c r="A39" s="31" t="s">
        <v>99</v>
      </c>
      <c r="B39" s="108">
        <v>103.71328627</v>
      </c>
      <c r="C39" s="108">
        <v>30.487619674776401</v>
      </c>
      <c r="D39" s="108">
        <v>51.164310337163101</v>
      </c>
      <c r="E39" s="108">
        <v>56.076748689687896</v>
      </c>
      <c r="G39" s="135"/>
      <c r="H39" s="135"/>
      <c r="I39" s="135"/>
      <c r="J39" s="135"/>
    </row>
    <row r="40" spans="1:10" x14ac:dyDescent="0.3">
      <c r="A40" s="28" t="s">
        <v>8</v>
      </c>
      <c r="B40" s="108">
        <v>-50.842783250000004</v>
      </c>
      <c r="C40" s="108">
        <v>-61.175516505494301</v>
      </c>
      <c r="D40" s="108">
        <v>-396.45895929047782</v>
      </c>
      <c r="E40" s="108">
        <v>-4.624556230788599</v>
      </c>
      <c r="G40" s="135"/>
      <c r="H40" s="135"/>
      <c r="I40" s="135"/>
      <c r="J40" s="135"/>
    </row>
    <row r="41" spans="1:10" x14ac:dyDescent="0.3">
      <c r="A41" s="30" t="s">
        <v>9</v>
      </c>
      <c r="B41" s="107">
        <v>845.43791586999998</v>
      </c>
      <c r="C41" s="107">
        <v>582.8468912057823</v>
      </c>
      <c r="D41" s="107">
        <v>617.01397233234707</v>
      </c>
      <c r="E41" s="107">
        <v>1081.8314282046781</v>
      </c>
      <c r="G41" s="135"/>
      <c r="H41" s="135"/>
      <c r="I41" s="135"/>
      <c r="J41" s="135"/>
    </row>
    <row r="42" spans="1:10" x14ac:dyDescent="0.3">
      <c r="A42" s="28" t="s">
        <v>29</v>
      </c>
      <c r="B42" s="105">
        <v>-327.62125960000003</v>
      </c>
      <c r="C42" s="105">
        <v>-200.74989976250271</v>
      </c>
      <c r="D42" s="105">
        <v>-440.13215937384132</v>
      </c>
      <c r="E42" s="105">
        <v>-286.02171993609943</v>
      </c>
      <c r="G42" s="135"/>
      <c r="H42" s="135"/>
      <c r="I42" s="135"/>
      <c r="J42" s="135"/>
    </row>
    <row r="43" spans="1:10" x14ac:dyDescent="0.3">
      <c r="A43" s="30" t="s">
        <v>21</v>
      </c>
      <c r="B43" s="107">
        <v>517.81665626999995</v>
      </c>
      <c r="C43" s="107">
        <v>382.09699144327959</v>
      </c>
      <c r="D43" s="107">
        <v>176.88181295850575</v>
      </c>
      <c r="E43" s="107">
        <v>795.80970826857867</v>
      </c>
      <c r="G43" s="135"/>
      <c r="H43" s="135"/>
      <c r="I43" s="135"/>
      <c r="J43" s="135"/>
    </row>
    <row r="44" spans="1:10" x14ac:dyDescent="0.3">
      <c r="A44" s="28" t="s">
        <v>30</v>
      </c>
      <c r="B44" s="105">
        <v>-38.064250099999995</v>
      </c>
      <c r="C44" s="105">
        <v>-136.85638908648713</v>
      </c>
      <c r="D44" s="105">
        <v>-71.973102371248288</v>
      </c>
      <c r="E44" s="105">
        <v>-413.31521876102533</v>
      </c>
      <c r="G44" s="135"/>
      <c r="H44" s="135"/>
      <c r="I44" s="135"/>
      <c r="J44" s="135"/>
    </row>
    <row r="45" spans="1:10" x14ac:dyDescent="0.3">
      <c r="A45" s="28" t="s">
        <v>79</v>
      </c>
      <c r="B45" s="105">
        <v>1.2544123289810001</v>
      </c>
      <c r="C45" s="108">
        <v>-5.4732332600000002E-5</v>
      </c>
      <c r="D45" s="105">
        <v>7.4171563588364009</v>
      </c>
      <c r="E45" s="108">
        <v>0</v>
      </c>
      <c r="G45" s="135"/>
      <c r="H45" s="135"/>
      <c r="I45" s="135"/>
      <c r="J45" s="135"/>
    </row>
    <row r="46" spans="1:10" x14ac:dyDescent="0.3">
      <c r="A46" s="30" t="s">
        <v>32</v>
      </c>
      <c r="B46" s="107">
        <v>481.00681849898098</v>
      </c>
      <c r="C46" s="107">
        <v>245.24054762445991</v>
      </c>
      <c r="D46" s="107">
        <v>112.32586694609387</v>
      </c>
      <c r="E46" s="107">
        <v>382.49448950755328</v>
      </c>
      <c r="G46" s="135"/>
      <c r="H46" s="135"/>
      <c r="I46" s="135"/>
      <c r="J46" s="135"/>
    </row>
    <row r="47" spans="1:10" x14ac:dyDescent="0.3">
      <c r="A47" s="28" t="s">
        <v>33</v>
      </c>
      <c r="B47" s="105">
        <v>-89.516122292736981</v>
      </c>
      <c r="C47" s="105">
        <v>-60.918013567004998</v>
      </c>
      <c r="D47" s="105">
        <v>-45.994159758523601</v>
      </c>
      <c r="E47" s="105">
        <v>-210.10583536627621</v>
      </c>
      <c r="G47" s="135"/>
      <c r="H47" s="135"/>
      <c r="I47" s="135"/>
      <c r="J47" s="135"/>
    </row>
    <row r="48" spans="1:10" x14ac:dyDescent="0.3">
      <c r="A48" s="30" t="s">
        <v>13</v>
      </c>
      <c r="B48" s="107">
        <v>391.49069620624397</v>
      </c>
      <c r="C48" s="107">
        <v>184.3225340574549</v>
      </c>
      <c r="D48" s="107">
        <v>66.33170718757026</v>
      </c>
      <c r="E48" s="107">
        <v>172.3886541412771</v>
      </c>
      <c r="G48" s="135"/>
      <c r="H48" s="135"/>
      <c r="I48" s="135"/>
      <c r="J48" s="135"/>
    </row>
    <row r="49" spans="1:5" ht="6.75" customHeight="1" x14ac:dyDescent="0.3"/>
    <row r="50" spans="1:5" x14ac:dyDescent="0.3">
      <c r="A50" s="50"/>
      <c r="B50" s="135"/>
      <c r="C50" s="135"/>
      <c r="D50" s="135"/>
      <c r="E50" s="135"/>
    </row>
    <row r="51" spans="1:5" x14ac:dyDescent="0.3">
      <c r="B51" s="135"/>
      <c r="C51" s="135"/>
      <c r="D51" s="135"/>
      <c r="E51" s="135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1"/>
  <sheetViews>
    <sheetView showGridLines="0" topLeftCell="A4" zoomScale="90" zoomScaleNormal="90" workbookViewId="0">
      <selection activeCell="J19" sqref="J19"/>
    </sheetView>
  </sheetViews>
  <sheetFormatPr baseColWidth="10" defaultColWidth="11.33203125" defaultRowHeight="13.8" x14ac:dyDescent="0.3"/>
  <cols>
    <col min="1" max="1" width="33.109375" style="3" bestFit="1" customWidth="1"/>
    <col min="2" max="2" width="15.8867187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14" ht="12.75" customHeight="1" x14ac:dyDescent="0.3"/>
    <row r="3" spans="1:14" ht="12.75" customHeight="1" x14ac:dyDescent="0.3"/>
    <row r="4" spans="1:14" ht="12.75" customHeight="1" x14ac:dyDescent="0.3"/>
    <row r="5" spans="1:14" ht="18" x14ac:dyDescent="0.35">
      <c r="B5" s="2"/>
      <c r="C5" s="20" t="s">
        <v>130</v>
      </c>
    </row>
    <row r="6" spans="1:14" ht="18" x14ac:dyDescent="0.35">
      <c r="B6" s="22"/>
      <c r="C6" s="22">
        <f>+Balance!A6</f>
        <v>45473</v>
      </c>
    </row>
    <row r="7" spans="1:14" ht="18" x14ac:dyDescent="0.35">
      <c r="B7" s="2"/>
      <c r="C7" s="20" t="s">
        <v>37</v>
      </c>
    </row>
    <row r="8" spans="1:14" x14ac:dyDescent="0.3">
      <c r="B8" s="26"/>
      <c r="C8" s="26"/>
      <c r="G8" s="16" t="s">
        <v>71</v>
      </c>
    </row>
    <row r="9" spans="1:14" x14ac:dyDescent="0.3">
      <c r="A9" s="93" t="str">
        <f>+Negocios!A10</f>
        <v>Junio 2024</v>
      </c>
      <c r="B9" s="27" t="s">
        <v>147</v>
      </c>
      <c r="C9" s="27" t="s">
        <v>43</v>
      </c>
      <c r="D9" s="27" t="s">
        <v>45</v>
      </c>
      <c r="E9" s="27" t="s">
        <v>80</v>
      </c>
      <c r="F9" s="27" t="s">
        <v>64</v>
      </c>
      <c r="G9" s="27" t="s">
        <v>143</v>
      </c>
    </row>
    <row r="10" spans="1:14" x14ac:dyDescent="0.3">
      <c r="A10" s="28" t="s">
        <v>27</v>
      </c>
      <c r="B10" s="105">
        <v>7224.6060572000988</v>
      </c>
      <c r="C10" s="105">
        <v>3366.5647400776024</v>
      </c>
      <c r="D10" s="105">
        <v>792.30205951206017</v>
      </c>
      <c r="E10" s="105">
        <v>952.46532849026585</v>
      </c>
      <c r="F10" s="105">
        <v>311.48537632181933</v>
      </c>
      <c r="G10" s="105">
        <v>858.12918030691117</v>
      </c>
      <c r="I10" s="135"/>
      <c r="J10" s="135"/>
      <c r="K10" s="135"/>
      <c r="L10" s="135"/>
      <c r="M10" s="135"/>
      <c r="N10" s="135"/>
    </row>
    <row r="11" spans="1:14" x14ac:dyDescent="0.3">
      <c r="A11" s="28" t="s">
        <v>28</v>
      </c>
      <c r="B11" s="105">
        <v>-3550.739353826184</v>
      </c>
      <c r="C11" s="105">
        <v>-1773.7541411458092</v>
      </c>
      <c r="D11" s="105">
        <v>-117.1250055619609</v>
      </c>
      <c r="E11" s="105">
        <v>-579.51309206290659</v>
      </c>
      <c r="F11" s="105">
        <v>-117.8611790371327</v>
      </c>
      <c r="G11" s="105">
        <v>-415.50510191244075</v>
      </c>
      <c r="I11" s="135"/>
      <c r="J11" s="135"/>
      <c r="K11" s="135"/>
      <c r="L11" s="135"/>
      <c r="M11" s="135"/>
      <c r="N11" s="135"/>
    </row>
    <row r="12" spans="1:14" x14ac:dyDescent="0.3">
      <c r="A12" s="30" t="s">
        <v>3</v>
      </c>
      <c r="B12" s="107">
        <v>3673.8667033739162</v>
      </c>
      <c r="C12" s="107">
        <v>1592.810598931793</v>
      </c>
      <c r="D12" s="107">
        <v>675.17705395009932</v>
      </c>
      <c r="E12" s="107">
        <v>372.95223642735925</v>
      </c>
      <c r="F12" s="107">
        <v>193.6241972846866</v>
      </c>
      <c r="G12" s="107">
        <v>442.62407839447036</v>
      </c>
      <c r="I12" s="135"/>
      <c r="J12" s="135"/>
      <c r="K12" s="135"/>
      <c r="L12" s="135"/>
      <c r="M12" s="135"/>
      <c r="N12" s="135"/>
    </row>
    <row r="13" spans="1:14" x14ac:dyDescent="0.3">
      <c r="A13" s="28" t="s">
        <v>18</v>
      </c>
      <c r="B13" s="105">
        <v>-546.1739654788804</v>
      </c>
      <c r="C13" s="105">
        <v>-372.88658829647807</v>
      </c>
      <c r="D13" s="105">
        <v>-175.24276671124693</v>
      </c>
      <c r="E13" s="105">
        <v>1570.9681077703535</v>
      </c>
      <c r="F13" s="105">
        <v>-42.5220109324652</v>
      </c>
      <c r="G13" s="105">
        <v>-121.98907956279947</v>
      </c>
      <c r="I13" s="135"/>
      <c r="J13" s="135"/>
      <c r="K13" s="135"/>
      <c r="L13" s="135"/>
      <c r="M13" s="135"/>
      <c r="N13" s="135"/>
    </row>
    <row r="14" spans="1:14" x14ac:dyDescent="0.3">
      <c r="A14" s="31" t="s">
        <v>5</v>
      </c>
      <c r="B14" s="108">
        <v>-234.54678824269996</v>
      </c>
      <c r="C14" s="108">
        <v>-94.398379178159203</v>
      </c>
      <c r="D14" s="108">
        <v>-118.56206679887421</v>
      </c>
      <c r="E14" s="108">
        <v>-33.262780371720808</v>
      </c>
      <c r="F14" s="108">
        <v>-19.417283544697099</v>
      </c>
      <c r="G14" s="108">
        <v>-55.540803055398499</v>
      </c>
      <c r="I14" s="135"/>
      <c r="J14" s="135"/>
      <c r="K14" s="135"/>
      <c r="L14" s="135"/>
      <c r="M14" s="135"/>
      <c r="N14" s="135"/>
    </row>
    <row r="15" spans="1:14" x14ac:dyDescent="0.3">
      <c r="A15" s="31" t="s">
        <v>6</v>
      </c>
      <c r="B15" s="108">
        <v>35.3154231583</v>
      </c>
      <c r="C15" s="108">
        <v>22.503849001916596</v>
      </c>
      <c r="D15" s="108">
        <v>25.634456458976999</v>
      </c>
      <c r="E15" s="108">
        <v>3.7529643130562</v>
      </c>
      <c r="F15" s="108">
        <v>0.8856666648407</v>
      </c>
      <c r="G15" s="108">
        <v>19.531977870425802</v>
      </c>
      <c r="I15" s="135"/>
      <c r="J15" s="135"/>
      <c r="K15" s="135"/>
      <c r="L15" s="135"/>
      <c r="M15" s="135"/>
      <c r="N15" s="135"/>
    </row>
    <row r="16" spans="1:14" x14ac:dyDescent="0.3">
      <c r="A16" s="31" t="s">
        <v>19</v>
      </c>
      <c r="B16" s="108">
        <v>-480.5928947496169</v>
      </c>
      <c r="C16" s="108">
        <v>-325.8739117619541</v>
      </c>
      <c r="D16" s="108">
        <v>-116.92828937877501</v>
      </c>
      <c r="E16" s="108">
        <v>-110.6043945236016</v>
      </c>
      <c r="F16" s="108">
        <v>-24.104831614123199</v>
      </c>
      <c r="G16" s="108">
        <v>-84.150609222286292</v>
      </c>
      <c r="I16" s="135"/>
      <c r="J16" s="135"/>
      <c r="K16" s="135"/>
      <c r="L16" s="135"/>
      <c r="M16" s="135"/>
      <c r="N16" s="135"/>
    </row>
    <row r="17" spans="1:14" x14ac:dyDescent="0.3">
      <c r="A17" s="31" t="s">
        <v>99</v>
      </c>
      <c r="B17" s="108">
        <v>133.65029435513651</v>
      </c>
      <c r="C17" s="108">
        <v>24.881853641718703</v>
      </c>
      <c r="D17" s="108">
        <v>34.613133007425297</v>
      </c>
      <c r="E17" s="108">
        <v>1711.0823183526195</v>
      </c>
      <c r="F17" s="108">
        <v>0.11443756151439999</v>
      </c>
      <c r="G17" s="108">
        <v>-1.8296451555405002</v>
      </c>
      <c r="I17" s="135"/>
      <c r="J17" s="135"/>
      <c r="K17" s="135"/>
      <c r="L17" s="135"/>
      <c r="M17" s="135"/>
      <c r="N17" s="135"/>
    </row>
    <row r="18" spans="1:14" x14ac:dyDescent="0.3">
      <c r="A18" s="28" t="s">
        <v>8</v>
      </c>
      <c r="B18" s="108">
        <v>-641.66337791615683</v>
      </c>
      <c r="C18" s="108">
        <v>-229.74613640082271</v>
      </c>
      <c r="D18" s="108">
        <v>-55.420426315546493</v>
      </c>
      <c r="E18" s="108">
        <v>-6.0138146611829999</v>
      </c>
      <c r="F18" s="108">
        <v>-0.54170176120939995</v>
      </c>
      <c r="G18" s="108">
        <v>-6.3346896623464009</v>
      </c>
      <c r="I18" s="135"/>
      <c r="J18" s="135"/>
      <c r="K18" s="135"/>
      <c r="L18" s="135"/>
      <c r="M18" s="135"/>
      <c r="N18" s="135"/>
    </row>
    <row r="19" spans="1:14" x14ac:dyDescent="0.3">
      <c r="A19" s="30" t="s">
        <v>9</v>
      </c>
      <c r="B19" s="107">
        <v>2486.0293599788788</v>
      </c>
      <c r="C19" s="107">
        <v>990.17787423449226</v>
      </c>
      <c r="D19" s="107">
        <v>444.51386092330586</v>
      </c>
      <c r="E19" s="107">
        <v>1937.9065295365297</v>
      </c>
      <c r="F19" s="107">
        <v>150.56048459101203</v>
      </c>
      <c r="G19" s="107">
        <v>314.30030916932452</v>
      </c>
      <c r="I19" s="135"/>
      <c r="J19" s="135"/>
      <c r="K19" s="135"/>
      <c r="L19" s="135"/>
      <c r="M19" s="135"/>
      <c r="N19" s="135"/>
    </row>
    <row r="20" spans="1:14" x14ac:dyDescent="0.3">
      <c r="A20" s="28" t="s">
        <v>29</v>
      </c>
      <c r="B20" s="105">
        <v>-535.50205483679474</v>
      </c>
      <c r="C20" s="105">
        <v>-333.4529458767704</v>
      </c>
      <c r="D20" s="105">
        <v>-312.10916470045754</v>
      </c>
      <c r="E20" s="105">
        <v>-54.479539703916103</v>
      </c>
      <c r="F20" s="105">
        <v>-60.009764680854495</v>
      </c>
      <c r="G20" s="105">
        <v>-129.47916555848758</v>
      </c>
      <c r="I20" s="135"/>
      <c r="J20" s="135"/>
      <c r="K20" s="135"/>
      <c r="L20" s="135"/>
      <c r="M20" s="135"/>
      <c r="N20" s="135"/>
    </row>
    <row r="21" spans="1:14" x14ac:dyDescent="0.3">
      <c r="A21" s="30" t="s">
        <v>21</v>
      </c>
      <c r="B21" s="107">
        <v>1950.5273051420841</v>
      </c>
      <c r="C21" s="107">
        <v>656.72492835772186</v>
      </c>
      <c r="D21" s="107">
        <v>132.40469622284832</v>
      </c>
      <c r="E21" s="107">
        <v>1883.4269898326138</v>
      </c>
      <c r="F21" s="107">
        <v>90.550719910157525</v>
      </c>
      <c r="G21" s="107">
        <v>184.82114361083688</v>
      </c>
      <c r="I21" s="135"/>
      <c r="J21" s="135"/>
      <c r="K21" s="135"/>
      <c r="L21" s="135"/>
      <c r="M21" s="135"/>
      <c r="N21" s="135"/>
    </row>
    <row r="22" spans="1:14" x14ac:dyDescent="0.3">
      <c r="A22" s="28" t="s">
        <v>30</v>
      </c>
      <c r="B22" s="105">
        <v>-61.282324560136011</v>
      </c>
      <c r="C22" s="105">
        <v>7.6003397340010848</v>
      </c>
      <c r="D22" s="105">
        <v>-46.6630543836188</v>
      </c>
      <c r="E22" s="105">
        <v>50.666783581607831</v>
      </c>
      <c r="F22" s="105">
        <v>-19.8778177107015</v>
      </c>
      <c r="G22" s="105">
        <v>-32.261268395917284</v>
      </c>
      <c r="I22" s="135"/>
      <c r="J22" s="135"/>
      <c r="K22" s="135"/>
      <c r="L22" s="135"/>
      <c r="M22" s="135"/>
      <c r="N22" s="135"/>
    </row>
    <row r="23" spans="1:14" x14ac:dyDescent="0.3">
      <c r="A23" s="28" t="s">
        <v>31</v>
      </c>
      <c r="B23" s="105">
        <v>-5.7551687650037007</v>
      </c>
      <c r="C23" s="105">
        <v>0.1248060691411</v>
      </c>
      <c r="D23" s="105">
        <v>-2.9304600332058999</v>
      </c>
      <c r="E23" s="105">
        <v>0</v>
      </c>
      <c r="F23" s="105">
        <v>1.1271827408767998</v>
      </c>
      <c r="G23" s="105">
        <v>-0.88854840711609995</v>
      </c>
      <c r="I23" s="135"/>
      <c r="J23" s="135"/>
      <c r="K23" s="135"/>
      <c r="L23" s="135"/>
      <c r="M23" s="135"/>
      <c r="N23" s="135"/>
    </row>
    <row r="24" spans="1:14" x14ac:dyDescent="0.3">
      <c r="A24" s="30" t="s">
        <v>32</v>
      </c>
      <c r="B24" s="107">
        <v>1883.4898118169442</v>
      </c>
      <c r="C24" s="107">
        <v>664.45007416086412</v>
      </c>
      <c r="D24" s="107">
        <v>82.811181806023612</v>
      </c>
      <c r="E24" s="107">
        <v>1934.0937734142215</v>
      </c>
      <c r="F24" s="107">
        <v>71.800084940332823</v>
      </c>
      <c r="G24" s="107">
        <v>151.6713268078035</v>
      </c>
      <c r="I24" s="135"/>
      <c r="J24" s="135"/>
      <c r="K24" s="135"/>
      <c r="L24" s="135"/>
      <c r="M24" s="135"/>
      <c r="N24" s="135"/>
    </row>
    <row r="25" spans="1:14" x14ac:dyDescent="0.3">
      <c r="A25" s="28" t="s">
        <v>33</v>
      </c>
      <c r="B25" s="105">
        <v>-483.88993395754159</v>
      </c>
      <c r="C25" s="105">
        <v>-234.71175503412618</v>
      </c>
      <c r="D25" s="105">
        <v>-7.7151098766473973</v>
      </c>
      <c r="E25" s="105">
        <v>-627.28637536261556</v>
      </c>
      <c r="F25" s="105">
        <v>-39.610104207091908</v>
      </c>
      <c r="G25" s="105">
        <v>-57.474687489777494</v>
      </c>
      <c r="I25" s="135"/>
      <c r="J25" s="135"/>
      <c r="K25" s="135"/>
      <c r="L25" s="135"/>
      <c r="M25" s="135"/>
      <c r="N25" s="135"/>
    </row>
    <row r="26" spans="1:14" x14ac:dyDescent="0.3">
      <c r="A26" s="30" t="s">
        <v>13</v>
      </c>
      <c r="B26" s="107">
        <v>1399.5998778594026</v>
      </c>
      <c r="C26" s="107">
        <v>429.73831912673791</v>
      </c>
      <c r="D26" s="107">
        <v>75.096071929376222</v>
      </c>
      <c r="E26" s="107">
        <v>1306.8073980516056</v>
      </c>
      <c r="F26" s="107">
        <v>32.189980733240915</v>
      </c>
      <c r="G26" s="107">
        <v>94.196639318026016</v>
      </c>
      <c r="I26" s="135"/>
      <c r="J26" s="135"/>
      <c r="K26" s="135"/>
      <c r="L26" s="135"/>
      <c r="M26" s="135"/>
      <c r="N26" s="135"/>
    </row>
    <row r="27" spans="1:14" ht="5.4" customHeight="1" x14ac:dyDescent="0.3"/>
    <row r="29" spans="1:14" ht="18" x14ac:dyDescent="0.35">
      <c r="A29" s="117" t="s">
        <v>146</v>
      </c>
      <c r="B29" s="22"/>
      <c r="C29" s="32"/>
    </row>
    <row r="30" spans="1:14" x14ac:dyDescent="0.3">
      <c r="B30" s="26"/>
      <c r="G30" s="16" t="s">
        <v>71</v>
      </c>
    </row>
    <row r="31" spans="1:14" x14ac:dyDescent="0.3">
      <c r="A31" s="52" t="s">
        <v>145</v>
      </c>
      <c r="B31" s="27" t="s">
        <v>147</v>
      </c>
      <c r="C31" s="27" t="s">
        <v>43</v>
      </c>
      <c r="D31" s="27" t="s">
        <v>45</v>
      </c>
      <c r="E31" s="27" t="s">
        <v>80</v>
      </c>
      <c r="F31" s="27" t="s">
        <v>64</v>
      </c>
      <c r="G31" s="27" t="s">
        <v>143</v>
      </c>
    </row>
    <row r="32" spans="1:14" x14ac:dyDescent="0.3">
      <c r="A32" s="28" t="s">
        <v>27</v>
      </c>
      <c r="B32" s="105">
        <v>8373.5576817100009</v>
      </c>
      <c r="C32" s="105">
        <v>5950.950112612356</v>
      </c>
      <c r="D32" s="105">
        <v>728.44757868655017</v>
      </c>
      <c r="E32" s="105">
        <v>1511.0787999444235</v>
      </c>
      <c r="F32" s="105">
        <v>341.06313193036038</v>
      </c>
      <c r="G32" s="105">
        <v>440.84373038061693</v>
      </c>
      <c r="I32" s="135"/>
      <c r="J32" s="135"/>
      <c r="K32" s="135"/>
      <c r="L32" s="135"/>
      <c r="M32" s="135"/>
      <c r="N32" s="135"/>
    </row>
    <row r="33" spans="1:14" x14ac:dyDescent="0.3">
      <c r="A33" s="28" t="s">
        <v>28</v>
      </c>
      <c r="B33" s="105">
        <v>-4795.0981532998994</v>
      </c>
      <c r="C33" s="105">
        <v>-4242.4090871012831</v>
      </c>
      <c r="D33" s="105">
        <v>-121.85948312337921</v>
      </c>
      <c r="E33" s="105">
        <v>-925.89689070025952</v>
      </c>
      <c r="F33" s="105">
        <v>-144.86116586911331</v>
      </c>
      <c r="G33" s="105">
        <v>-133.79498608736179</v>
      </c>
      <c r="I33" s="135"/>
      <c r="J33" s="135"/>
      <c r="K33" s="135"/>
      <c r="L33" s="135"/>
      <c r="M33" s="135"/>
      <c r="N33" s="135"/>
    </row>
    <row r="34" spans="1:14" x14ac:dyDescent="0.3">
      <c r="A34" s="30" t="s">
        <v>3</v>
      </c>
      <c r="B34" s="107">
        <v>3578.459528410101</v>
      </c>
      <c r="C34" s="107">
        <v>1708.5410255110739</v>
      </c>
      <c r="D34" s="107">
        <v>606.58809556317101</v>
      </c>
      <c r="E34" s="107">
        <v>585.1819092441641</v>
      </c>
      <c r="F34" s="107">
        <v>196.20196606124705</v>
      </c>
      <c r="G34" s="107">
        <v>307.04874429325514</v>
      </c>
      <c r="I34" s="135"/>
      <c r="J34" s="135"/>
      <c r="K34" s="135"/>
      <c r="L34" s="135"/>
      <c r="M34" s="135"/>
      <c r="N34" s="135"/>
    </row>
    <row r="35" spans="1:14" x14ac:dyDescent="0.3">
      <c r="A35" s="28" t="s">
        <v>18</v>
      </c>
      <c r="B35" s="105">
        <v>-560.31196145148238</v>
      </c>
      <c r="C35" s="105">
        <v>-344.65842268837775</v>
      </c>
      <c r="D35" s="105">
        <v>-182.1405737865868</v>
      </c>
      <c r="E35" s="105">
        <v>-162.7870296128221</v>
      </c>
      <c r="F35" s="105">
        <v>-43.978630603310407</v>
      </c>
      <c r="G35" s="105">
        <v>-89.723361546173578</v>
      </c>
      <c r="I35" s="135"/>
      <c r="J35" s="135"/>
      <c r="K35" s="135"/>
      <c r="L35" s="135"/>
      <c r="M35" s="135"/>
      <c r="N35" s="135"/>
    </row>
    <row r="36" spans="1:14" x14ac:dyDescent="0.3">
      <c r="A36" s="31" t="s">
        <v>5</v>
      </c>
      <c r="B36" s="108">
        <v>-237.56981812549998</v>
      </c>
      <c r="C36" s="108">
        <v>-79.817318360019001</v>
      </c>
      <c r="D36" s="108">
        <v>-121.56295717858521</v>
      </c>
      <c r="E36" s="108">
        <v>-35.344672878845898</v>
      </c>
      <c r="F36" s="108">
        <v>-17.674601429989604</v>
      </c>
      <c r="G36" s="108">
        <v>-48.077532319442497</v>
      </c>
      <c r="I36" s="135"/>
      <c r="J36" s="135"/>
      <c r="K36" s="135"/>
      <c r="L36" s="135"/>
      <c r="M36" s="135"/>
      <c r="N36" s="135"/>
    </row>
    <row r="37" spans="1:14" x14ac:dyDescent="0.3">
      <c r="A37" s="31" t="s">
        <v>6</v>
      </c>
      <c r="B37" s="108">
        <v>30.7425512027</v>
      </c>
      <c r="C37" s="108">
        <v>15.131437699571601</v>
      </c>
      <c r="D37" s="108">
        <v>21.581481317154498</v>
      </c>
      <c r="E37" s="108">
        <v>0.72753517969629988</v>
      </c>
      <c r="F37" s="108">
        <v>1.2246284358938</v>
      </c>
      <c r="G37" s="108">
        <v>25.0646777169271</v>
      </c>
      <c r="I37" s="135"/>
      <c r="J37" s="135"/>
      <c r="K37" s="135"/>
      <c r="L37" s="135"/>
      <c r="M37" s="135"/>
      <c r="N37" s="135"/>
    </row>
    <row r="38" spans="1:14" x14ac:dyDescent="0.3">
      <c r="A38" s="31" t="s">
        <v>19</v>
      </c>
      <c r="B38" s="108">
        <v>-459.37963411843418</v>
      </c>
      <c r="C38" s="108">
        <v>-307.46160826581433</v>
      </c>
      <c r="D38" s="108">
        <v>-117.16578054834969</v>
      </c>
      <c r="E38" s="108">
        <v>-135.2093628844024</v>
      </c>
      <c r="F38" s="108">
        <v>-23.295530357441198</v>
      </c>
      <c r="G38" s="108">
        <v>-69.333857693863095</v>
      </c>
      <c r="I38" s="135"/>
      <c r="J38" s="135"/>
      <c r="K38" s="135"/>
      <c r="L38" s="135"/>
      <c r="M38" s="135"/>
      <c r="N38" s="135"/>
    </row>
    <row r="39" spans="1:14" x14ac:dyDescent="0.3">
      <c r="A39" s="31" t="s">
        <v>99</v>
      </c>
      <c r="B39" s="108">
        <v>105.89493958975181</v>
      </c>
      <c r="C39" s="108">
        <v>27.489066237884</v>
      </c>
      <c r="D39" s="108">
        <v>35.006682623193598</v>
      </c>
      <c r="E39" s="108">
        <v>7.0394709707298997</v>
      </c>
      <c r="F39" s="108">
        <v>-4.2331272517734</v>
      </c>
      <c r="G39" s="108">
        <v>2.6233507502049003</v>
      </c>
      <c r="I39" s="135"/>
      <c r="J39" s="135"/>
      <c r="K39" s="135"/>
      <c r="L39" s="135"/>
      <c r="M39" s="135"/>
      <c r="N39" s="135"/>
    </row>
    <row r="40" spans="1:14" x14ac:dyDescent="0.3">
      <c r="A40" s="28" t="s">
        <v>8</v>
      </c>
      <c r="B40" s="108">
        <v>-957.66950372506324</v>
      </c>
      <c r="C40" s="108">
        <v>-113.13395872774161</v>
      </c>
      <c r="D40" s="108">
        <v>-60.284456030010695</v>
      </c>
      <c r="E40" s="108">
        <v>-2.8732686550574003</v>
      </c>
      <c r="F40" s="108">
        <v>-0.51783537018970005</v>
      </c>
      <c r="G40" s="108">
        <v>-5.6364594390102996</v>
      </c>
      <c r="I40" s="135"/>
      <c r="J40" s="135"/>
      <c r="K40" s="135"/>
      <c r="L40" s="135"/>
      <c r="M40" s="135"/>
      <c r="N40" s="135"/>
    </row>
    <row r="41" spans="1:14" x14ac:dyDescent="0.3">
      <c r="A41" s="30" t="s">
        <v>9</v>
      </c>
      <c r="B41" s="107">
        <v>2060.4780632335551</v>
      </c>
      <c r="C41" s="107">
        <v>1250.7486440949547</v>
      </c>
      <c r="D41" s="107">
        <v>364.16306574657352</v>
      </c>
      <c r="E41" s="107">
        <v>419.52161097628459</v>
      </c>
      <c r="F41" s="107">
        <v>151.70550008774694</v>
      </c>
      <c r="G41" s="107">
        <v>211.68892330807125</v>
      </c>
      <c r="I41" s="135"/>
      <c r="J41" s="135"/>
      <c r="K41" s="135"/>
      <c r="L41" s="135"/>
      <c r="M41" s="135"/>
      <c r="N41" s="135"/>
    </row>
    <row r="42" spans="1:14" x14ac:dyDescent="0.3">
      <c r="A42" s="28" t="s">
        <v>29</v>
      </c>
      <c r="B42" s="105">
        <v>-505.65207222670949</v>
      </c>
      <c r="C42" s="105">
        <v>-325.10443000647768</v>
      </c>
      <c r="D42" s="105">
        <v>-290.2087279640603</v>
      </c>
      <c r="E42" s="105">
        <v>-80.577538236385294</v>
      </c>
      <c r="F42" s="105">
        <v>-46.303049548515105</v>
      </c>
      <c r="G42" s="105">
        <v>-88.147190863668001</v>
      </c>
      <c r="I42" s="135"/>
      <c r="J42" s="135"/>
      <c r="K42" s="135"/>
      <c r="L42" s="135"/>
      <c r="M42" s="135"/>
      <c r="N42" s="135"/>
    </row>
    <row r="43" spans="1:14" x14ac:dyDescent="0.3">
      <c r="A43" s="30" t="s">
        <v>21</v>
      </c>
      <c r="B43" s="107">
        <v>1554.8259910068459</v>
      </c>
      <c r="C43" s="107">
        <v>925.64421408847693</v>
      </c>
      <c r="D43" s="107">
        <v>73.954337782513221</v>
      </c>
      <c r="E43" s="107">
        <v>338.9440727398993</v>
      </c>
      <c r="F43" s="107">
        <v>105.40245053923184</v>
      </c>
      <c r="G43" s="107">
        <v>123.54173244440325</v>
      </c>
      <c r="I43" s="135"/>
      <c r="J43" s="135"/>
      <c r="K43" s="135"/>
      <c r="L43" s="135"/>
      <c r="M43" s="135"/>
      <c r="N43" s="135"/>
    </row>
    <row r="44" spans="1:14" x14ac:dyDescent="0.3">
      <c r="A44" s="28" t="s">
        <v>30</v>
      </c>
      <c r="B44" s="105">
        <v>-72.427258590180315</v>
      </c>
      <c r="C44" s="105">
        <v>-1.8520094998920831</v>
      </c>
      <c r="D44" s="105">
        <v>-45.427982901074706</v>
      </c>
      <c r="E44" s="105">
        <v>-150.32762450907722</v>
      </c>
      <c r="F44" s="105">
        <v>-29.190319898829713</v>
      </c>
      <c r="G44" s="105">
        <v>-9.675046844357901</v>
      </c>
      <c r="I44" s="135"/>
      <c r="J44" s="135"/>
      <c r="K44" s="135"/>
      <c r="L44" s="135"/>
      <c r="M44" s="135"/>
      <c r="N44" s="135"/>
    </row>
    <row r="45" spans="1:14" x14ac:dyDescent="0.3">
      <c r="A45" s="28" t="s">
        <v>31</v>
      </c>
      <c r="B45" s="105">
        <v>5.5692574695646986</v>
      </c>
      <c r="C45" s="108">
        <v>0.51642160884529997</v>
      </c>
      <c r="D45" s="105">
        <v>-8.1653367173027007</v>
      </c>
      <c r="E45" s="108">
        <v>0</v>
      </c>
      <c r="F45" s="105">
        <v>4.6604998549383003</v>
      </c>
      <c r="G45" s="105">
        <v>-4.3043960603725999</v>
      </c>
      <c r="I45" s="135"/>
      <c r="J45" s="135"/>
      <c r="K45" s="135"/>
      <c r="L45" s="135"/>
      <c r="M45" s="135"/>
      <c r="N45" s="135"/>
    </row>
    <row r="46" spans="1:14" x14ac:dyDescent="0.3">
      <c r="A46" s="30" t="s">
        <v>32</v>
      </c>
      <c r="B46" s="107">
        <v>1487.9679898862303</v>
      </c>
      <c r="C46" s="107">
        <v>924.30862619743027</v>
      </c>
      <c r="D46" s="107">
        <v>20.361018164135821</v>
      </c>
      <c r="E46" s="107">
        <v>188.61644823082207</v>
      </c>
      <c r="F46" s="107">
        <v>80.872630495340417</v>
      </c>
      <c r="G46" s="107">
        <v>109.56228953967276</v>
      </c>
      <c r="I46" s="135"/>
      <c r="J46" s="135"/>
      <c r="K46" s="135"/>
      <c r="L46" s="135"/>
      <c r="M46" s="135"/>
      <c r="N46" s="135"/>
    </row>
    <row r="47" spans="1:14" x14ac:dyDescent="0.3">
      <c r="A47" s="28" t="s">
        <v>33</v>
      </c>
      <c r="B47" s="105">
        <v>-422.35021988178903</v>
      </c>
      <c r="C47" s="105">
        <v>-271.28276565004916</v>
      </c>
      <c r="D47" s="105">
        <v>-0.95493785349580051</v>
      </c>
      <c r="E47" s="105">
        <v>-101.28053491053679</v>
      </c>
      <c r="F47" s="105">
        <v>-44.691783562709304</v>
      </c>
      <c r="G47" s="105">
        <v>-61.6831802449435</v>
      </c>
      <c r="I47" s="135"/>
      <c r="J47" s="135"/>
      <c r="K47" s="135"/>
      <c r="L47" s="135"/>
      <c r="M47" s="135"/>
      <c r="N47" s="135"/>
    </row>
    <row r="48" spans="1:14" x14ac:dyDescent="0.3">
      <c r="A48" s="30" t="s">
        <v>13</v>
      </c>
      <c r="B48" s="107">
        <v>1065.6177700044416</v>
      </c>
      <c r="C48" s="107">
        <v>653.02586054738072</v>
      </c>
      <c r="D48" s="107">
        <v>19.406080310639904</v>
      </c>
      <c r="E48" s="107">
        <v>87.335913320285243</v>
      </c>
      <c r="F48" s="107">
        <v>36.180846932631141</v>
      </c>
      <c r="G48" s="107">
        <v>47.879109294729268</v>
      </c>
      <c r="I48" s="135"/>
      <c r="J48" s="135"/>
      <c r="K48" s="135"/>
      <c r="L48" s="135"/>
      <c r="M48" s="135"/>
      <c r="N48" s="135"/>
    </row>
    <row r="49" spans="1:1" ht="5.4" customHeight="1" x14ac:dyDescent="0.3"/>
    <row r="50" spans="1:1" x14ac:dyDescent="0.3">
      <c r="A50" s="50"/>
    </row>
    <row r="51" spans="1:1" x14ac:dyDescent="0.3">
      <c r="A51" s="50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N36"/>
  <sheetViews>
    <sheetView showGridLines="0" workbookViewId="0">
      <selection activeCell="I19" sqref="I10:N19"/>
    </sheetView>
  </sheetViews>
  <sheetFormatPr baseColWidth="10" defaultColWidth="11.44140625" defaultRowHeight="13.2" x14ac:dyDescent="0.25"/>
  <cols>
    <col min="1" max="1" width="35" bestFit="1" customWidth="1"/>
    <col min="3" max="3" width="20.44140625" customWidth="1"/>
  </cols>
  <sheetData>
    <row r="5" spans="1:14" ht="18" x14ac:dyDescent="0.35">
      <c r="C5" s="20" t="s">
        <v>140</v>
      </c>
    </row>
    <row r="6" spans="1:14" ht="18" x14ac:dyDescent="0.35">
      <c r="C6" s="22">
        <f>+Balance!A6</f>
        <v>45473</v>
      </c>
    </row>
    <row r="7" spans="1:14" ht="18" x14ac:dyDescent="0.35">
      <c r="C7" s="20" t="s">
        <v>37</v>
      </c>
    </row>
    <row r="8" spans="1:14" ht="13.8" x14ac:dyDescent="0.3">
      <c r="G8" s="16" t="s">
        <v>71</v>
      </c>
    </row>
    <row r="9" spans="1:14" ht="14.25" customHeight="1" x14ac:dyDescent="0.25">
      <c r="A9" s="93" t="str">
        <f>+Negocios!A10</f>
        <v>Junio 2024</v>
      </c>
      <c r="B9" s="94" t="s">
        <v>42</v>
      </c>
      <c r="C9" s="95" t="s">
        <v>43</v>
      </c>
      <c r="D9" s="94" t="s">
        <v>45</v>
      </c>
      <c r="E9" s="94" t="s">
        <v>139</v>
      </c>
      <c r="F9" s="94" t="s">
        <v>64</v>
      </c>
      <c r="G9" s="94" t="s">
        <v>143</v>
      </c>
    </row>
    <row r="10" spans="1:14" x14ac:dyDescent="0.25">
      <c r="A10" s="96" t="s">
        <v>27</v>
      </c>
      <c r="B10" s="109">
        <v>8153.6715942758838</v>
      </c>
      <c r="C10" s="112">
        <v>4230.4144054158287</v>
      </c>
      <c r="D10" s="112">
        <v>4016.581876908177</v>
      </c>
      <c r="E10" s="109">
        <v>952.46532849026596</v>
      </c>
      <c r="F10" s="109">
        <v>4640.3881906379229</v>
      </c>
      <c r="G10" s="109">
        <v>858.12534823691112</v>
      </c>
      <c r="I10" s="138"/>
      <c r="J10" s="138"/>
      <c r="K10" s="138"/>
      <c r="L10" s="138"/>
      <c r="M10" s="138"/>
      <c r="N10" s="138"/>
    </row>
    <row r="11" spans="1:14" x14ac:dyDescent="0.25">
      <c r="A11" s="96" t="s">
        <v>28</v>
      </c>
      <c r="B11" s="109">
        <v>-3499.9349540250842</v>
      </c>
      <c r="C11" s="112">
        <v>-1725.8108497966434</v>
      </c>
      <c r="D11" s="112">
        <v>-1199.3433706498176</v>
      </c>
      <c r="E11" s="109">
        <v>-579.51309206290671</v>
      </c>
      <c r="F11" s="109">
        <v>-2944.8262853835113</v>
      </c>
      <c r="G11" s="109">
        <v>-415.70560158944073</v>
      </c>
      <c r="I11" s="138"/>
      <c r="J11" s="138"/>
      <c r="K11" s="138"/>
      <c r="L11" s="138"/>
      <c r="M11" s="138"/>
      <c r="N11" s="138"/>
    </row>
    <row r="12" spans="1:14" ht="13.8" x14ac:dyDescent="0.25">
      <c r="A12" s="97" t="s">
        <v>3</v>
      </c>
      <c r="B12" s="113">
        <v>4653.7366402507996</v>
      </c>
      <c r="C12" s="114">
        <v>2504.6035556191855</v>
      </c>
      <c r="D12" s="114">
        <v>2817.2385062583594</v>
      </c>
      <c r="E12" s="113">
        <v>372.95223642735925</v>
      </c>
      <c r="F12" s="113">
        <v>1695.5619052544116</v>
      </c>
      <c r="G12" s="113">
        <v>442.41974664747039</v>
      </c>
      <c r="I12" s="138"/>
      <c r="J12" s="138"/>
      <c r="K12" s="138"/>
      <c r="L12" s="138"/>
      <c r="M12" s="138"/>
      <c r="N12" s="138"/>
    </row>
    <row r="13" spans="1:14" x14ac:dyDescent="0.25">
      <c r="A13" s="96" t="s">
        <v>18</v>
      </c>
      <c r="B13" s="109">
        <v>-646.65654448564464</v>
      </c>
      <c r="C13" s="109">
        <v>-454.21588334462837</v>
      </c>
      <c r="D13" s="109">
        <v>-1296.6390613291496</v>
      </c>
      <c r="E13" s="109">
        <v>1573.8077243547743</v>
      </c>
      <c r="F13" s="109">
        <v>-441.65046757237872</v>
      </c>
      <c r="G13" s="109">
        <v>-128.14274688279949</v>
      </c>
      <c r="I13" s="138"/>
      <c r="J13" s="138"/>
      <c r="K13" s="138"/>
      <c r="L13" s="138"/>
      <c r="M13" s="138"/>
      <c r="N13" s="138"/>
    </row>
    <row r="14" spans="1:14" x14ac:dyDescent="0.25">
      <c r="A14" s="98" t="s">
        <v>5</v>
      </c>
      <c r="B14" s="115">
        <v>-425.48971152270002</v>
      </c>
      <c r="C14" s="116">
        <v>-265.35226027301223</v>
      </c>
      <c r="D14" s="116">
        <v>-714.64237089886058</v>
      </c>
      <c r="E14" s="115">
        <v>-45.712139334963901</v>
      </c>
      <c r="F14" s="115">
        <v>-277.87419191614771</v>
      </c>
      <c r="G14" s="115">
        <v>-60.360174825398502</v>
      </c>
      <c r="I14" s="138"/>
      <c r="J14" s="138"/>
      <c r="K14" s="138"/>
      <c r="L14" s="138"/>
      <c r="M14" s="138"/>
      <c r="N14" s="138"/>
    </row>
    <row r="15" spans="1:14" x14ac:dyDescent="0.25">
      <c r="A15" s="98" t="s">
        <v>6</v>
      </c>
      <c r="B15" s="115">
        <v>99.6823047683</v>
      </c>
      <c r="C15" s="116">
        <v>122.83779638633069</v>
      </c>
      <c r="D15" s="116">
        <v>193.91826086796098</v>
      </c>
      <c r="E15" s="115">
        <v>3.7529643130562</v>
      </c>
      <c r="F15" s="115">
        <v>0.8856666648407</v>
      </c>
      <c r="G15" s="115">
        <v>19.531977870425802</v>
      </c>
      <c r="I15" s="138"/>
      <c r="J15" s="138"/>
      <c r="K15" s="138"/>
      <c r="L15" s="138"/>
      <c r="M15" s="138"/>
      <c r="N15" s="138"/>
    </row>
    <row r="16" spans="1:14" x14ac:dyDescent="0.25">
      <c r="A16" s="98" t="s">
        <v>19</v>
      </c>
      <c r="B16" s="115">
        <v>-572.85092090218109</v>
      </c>
      <c r="C16" s="116">
        <v>-370.26659049950655</v>
      </c>
      <c r="D16" s="116">
        <v>-862.91057174744992</v>
      </c>
      <c r="E16" s="115">
        <v>-100.1299511439959</v>
      </c>
      <c r="F16" s="115">
        <v>-261.06506812931991</v>
      </c>
      <c r="G16" s="115">
        <v>-88.086668272286289</v>
      </c>
      <c r="I16" s="138"/>
      <c r="J16" s="138"/>
      <c r="K16" s="138"/>
      <c r="L16" s="138"/>
      <c r="M16" s="138"/>
      <c r="N16" s="138"/>
    </row>
    <row r="17" spans="1:14" x14ac:dyDescent="0.25">
      <c r="A17" s="98" t="s">
        <v>99</v>
      </c>
      <c r="B17" s="115">
        <v>252.00178317093648</v>
      </c>
      <c r="C17" s="116">
        <v>58.565171041559708</v>
      </c>
      <c r="D17" s="116">
        <v>86.995620449200004</v>
      </c>
      <c r="E17" s="115">
        <v>1715.8968505206778</v>
      </c>
      <c r="F17" s="115">
        <v>96.403125808248205</v>
      </c>
      <c r="G17" s="115">
        <v>0.77211834445950001</v>
      </c>
      <c r="I17" s="138"/>
      <c r="J17" s="138"/>
      <c r="K17" s="138"/>
      <c r="L17" s="138"/>
      <c r="M17" s="138"/>
      <c r="N17" s="138"/>
    </row>
    <row r="18" spans="1:14" x14ac:dyDescent="0.25">
      <c r="A18" s="96" t="s">
        <v>8</v>
      </c>
      <c r="B18" s="115">
        <v>-683.73593155615686</v>
      </c>
      <c r="C18" s="116">
        <v>-297.70792415034344</v>
      </c>
      <c r="D18" s="116">
        <v>-461.93411592491816</v>
      </c>
      <c r="E18" s="115">
        <v>-6.3374492320450004</v>
      </c>
      <c r="F18" s="115">
        <v>-5.4533862317051005</v>
      </c>
      <c r="G18" s="115">
        <v>-6.9432662423464011</v>
      </c>
      <c r="I18" s="138"/>
      <c r="J18" s="138"/>
      <c r="K18" s="138"/>
      <c r="L18" s="138"/>
      <c r="M18" s="138"/>
      <c r="N18" s="138"/>
    </row>
    <row r="19" spans="1:14" ht="13.8" x14ac:dyDescent="0.25">
      <c r="A19" s="97" t="s">
        <v>9</v>
      </c>
      <c r="B19" s="114">
        <v>3323.3441642089983</v>
      </c>
      <c r="C19" s="114">
        <v>1752.6797481242138</v>
      </c>
      <c r="D19" s="114">
        <v>1058.6653290042916</v>
      </c>
      <c r="E19" s="114">
        <v>1940.4225115500885</v>
      </c>
      <c r="F19" s="114">
        <v>1248.458051450328</v>
      </c>
      <c r="G19" s="114">
        <v>307.33373352232451</v>
      </c>
      <c r="I19" s="138"/>
      <c r="J19" s="138"/>
      <c r="K19" s="138"/>
      <c r="L19" s="138"/>
      <c r="M19" s="138"/>
      <c r="N19" s="138"/>
    </row>
    <row r="20" spans="1:14" ht="13.8" x14ac:dyDescent="0.3">
      <c r="A20" s="3"/>
      <c r="B20" s="3"/>
      <c r="C20" s="3"/>
      <c r="D20" s="3"/>
      <c r="E20" s="3"/>
      <c r="F20" s="3"/>
      <c r="G20" s="3"/>
    </row>
    <row r="21" spans="1:14" ht="13.8" x14ac:dyDescent="0.3">
      <c r="A21" s="3"/>
      <c r="B21" s="3"/>
      <c r="C21" s="3"/>
      <c r="D21" s="3"/>
      <c r="E21" s="3"/>
      <c r="F21" s="3"/>
      <c r="G21" s="3"/>
    </row>
    <row r="22" spans="1:14" ht="13.8" x14ac:dyDescent="0.3">
      <c r="A22" s="3"/>
      <c r="B22" s="3"/>
      <c r="C22" s="3"/>
      <c r="D22" s="3"/>
      <c r="E22" s="3"/>
      <c r="F22" s="3"/>
      <c r="G22" s="3"/>
    </row>
    <row r="23" spans="1:14" ht="13.8" x14ac:dyDescent="0.3">
      <c r="A23" s="3"/>
      <c r="B23" s="3"/>
      <c r="C23" s="3"/>
      <c r="D23" s="3"/>
      <c r="E23" s="3"/>
      <c r="F23" s="3"/>
      <c r="G23" s="16" t="s">
        <v>71</v>
      </c>
      <c r="J23" t="s">
        <v>141</v>
      </c>
    </row>
    <row r="24" spans="1:14" ht="16.5" customHeight="1" x14ac:dyDescent="0.25">
      <c r="A24" s="52" t="s">
        <v>145</v>
      </c>
      <c r="B24" s="95" t="s">
        <v>42</v>
      </c>
      <c r="C24" s="95" t="s">
        <v>43</v>
      </c>
      <c r="D24" s="95" t="s">
        <v>45</v>
      </c>
      <c r="E24" s="95" t="s">
        <v>139</v>
      </c>
      <c r="F24" s="95" t="s">
        <v>64</v>
      </c>
      <c r="G24" s="95" t="s">
        <v>143</v>
      </c>
    </row>
    <row r="25" spans="1:14" x14ac:dyDescent="0.25">
      <c r="A25" s="96" t="s">
        <v>27</v>
      </c>
      <c r="B25" s="109">
        <v>9327.2506310370718</v>
      </c>
      <c r="C25" s="112">
        <v>6688.6124990056924</v>
      </c>
      <c r="D25" s="112">
        <v>3815.5768467858461</v>
      </c>
      <c r="E25" s="109">
        <v>1511.0787999444235</v>
      </c>
      <c r="F25" s="109">
        <v>4539.7497533845572</v>
      </c>
      <c r="G25" s="109">
        <v>440.84373038061693</v>
      </c>
      <c r="I25" s="138"/>
      <c r="J25" s="138"/>
      <c r="K25" s="138"/>
      <c r="L25" s="138"/>
      <c r="M25" s="138"/>
      <c r="N25" s="138"/>
    </row>
    <row r="26" spans="1:14" x14ac:dyDescent="0.25">
      <c r="A26" s="96" t="s">
        <v>28</v>
      </c>
      <c r="B26" s="109">
        <v>-4772.2635913578997</v>
      </c>
      <c r="C26" s="112">
        <v>-4222.6542769741254</v>
      </c>
      <c r="D26" s="112">
        <v>-1304.0034135050018</v>
      </c>
      <c r="E26" s="109">
        <v>-925.89689070025952</v>
      </c>
      <c r="F26" s="109">
        <v>-2872.5212184697452</v>
      </c>
      <c r="G26" s="109">
        <v>-133.79498608736179</v>
      </c>
      <c r="I26" s="138"/>
      <c r="J26" s="138"/>
      <c r="K26" s="138"/>
      <c r="L26" s="138"/>
      <c r="M26" s="138"/>
      <c r="N26" s="138"/>
    </row>
    <row r="27" spans="1:14" ht="13.8" x14ac:dyDescent="0.25">
      <c r="A27" s="97" t="s">
        <v>3</v>
      </c>
      <c r="B27" s="113">
        <v>4554.9870396791721</v>
      </c>
      <c r="C27" s="114">
        <v>2465.9582220315669</v>
      </c>
      <c r="D27" s="114">
        <v>2511.5734332808443</v>
      </c>
      <c r="E27" s="113">
        <v>585.18190924416399</v>
      </c>
      <c r="F27" s="113">
        <v>1667.2285349148119</v>
      </c>
      <c r="G27" s="113">
        <v>307.04874429325514</v>
      </c>
      <c r="I27" s="138"/>
      <c r="J27" s="138"/>
      <c r="K27" s="138"/>
      <c r="L27" s="138"/>
      <c r="M27" s="138"/>
      <c r="N27" s="138"/>
    </row>
    <row r="28" spans="1:14" x14ac:dyDescent="0.25">
      <c r="A28" s="96" t="s">
        <v>18</v>
      </c>
      <c r="B28" s="109">
        <v>-654.97948287404677</v>
      </c>
      <c r="C28" s="109">
        <v>-433.10827095146516</v>
      </c>
      <c r="D28" s="109">
        <v>-1083.989917173026</v>
      </c>
      <c r="E28" s="109">
        <v>-158.73259459059162</v>
      </c>
      <c r="F28" s="109">
        <v>-454.60480859405186</v>
      </c>
      <c r="G28" s="109">
        <v>-92.61594226617359</v>
      </c>
      <c r="I28" s="138"/>
      <c r="J28" s="138"/>
      <c r="K28" s="138"/>
      <c r="L28" s="138"/>
      <c r="M28" s="138"/>
      <c r="N28" s="138"/>
    </row>
    <row r="29" spans="1:14" x14ac:dyDescent="0.25">
      <c r="A29" s="98" t="s">
        <v>5</v>
      </c>
      <c r="B29" s="115">
        <v>-431.49220128549996</v>
      </c>
      <c r="C29" s="116">
        <v>-251.73693462574323</v>
      </c>
      <c r="D29" s="116">
        <v>-659.60787264727753</v>
      </c>
      <c r="E29" s="115">
        <v>-43.806859271954501</v>
      </c>
      <c r="F29" s="115">
        <v>-260.76498815155929</v>
      </c>
      <c r="G29" s="115">
        <v>-50.196954239442498</v>
      </c>
      <c r="I29" s="138"/>
      <c r="J29" s="138"/>
      <c r="K29" s="138"/>
      <c r="L29" s="138"/>
      <c r="M29" s="138"/>
      <c r="N29" s="138"/>
    </row>
    <row r="30" spans="1:14" x14ac:dyDescent="0.25">
      <c r="A30" s="98" t="s">
        <v>6</v>
      </c>
      <c r="B30" s="115">
        <v>105.3142339127</v>
      </c>
      <c r="C30" s="116">
        <v>100.04618666833331</v>
      </c>
      <c r="D30" s="116">
        <v>167.20892158206718</v>
      </c>
      <c r="E30" s="115">
        <v>0.72753517969629988</v>
      </c>
      <c r="F30" s="115">
        <v>1.2246284358938</v>
      </c>
      <c r="G30" s="115">
        <v>25.0646777169271</v>
      </c>
      <c r="I30" s="138"/>
      <c r="J30" s="138"/>
      <c r="K30" s="138"/>
      <c r="L30" s="138"/>
      <c r="M30" s="138"/>
      <c r="N30" s="138"/>
    </row>
    <row r="31" spans="1:14" x14ac:dyDescent="0.25">
      <c r="A31" s="98" t="s">
        <v>19</v>
      </c>
      <c r="B31" s="115">
        <v>-545.06008468099856</v>
      </c>
      <c r="C31" s="116">
        <v>-343.01866379927372</v>
      </c>
      <c r="D31" s="116">
        <v>-677.87533766209583</v>
      </c>
      <c r="E31" s="115">
        <v>-122.69274146906331</v>
      </c>
      <c r="F31" s="115">
        <v>-246.8211146850806</v>
      </c>
      <c r="G31" s="115">
        <v>-71.816149803863098</v>
      </c>
      <c r="I31" s="138"/>
      <c r="J31" s="138"/>
      <c r="K31" s="138"/>
      <c r="L31" s="138"/>
      <c r="M31" s="138"/>
      <c r="N31" s="138"/>
    </row>
    <row r="32" spans="1:14" x14ac:dyDescent="0.25">
      <c r="A32" s="98" t="s">
        <v>99</v>
      </c>
      <c r="B32" s="115">
        <v>216.25856917975182</v>
      </c>
      <c r="C32" s="116">
        <v>61.601140805218499</v>
      </c>
      <c r="D32" s="116">
        <v>86.284371554280213</v>
      </c>
      <c r="E32" s="115">
        <v>7.0394709707298997</v>
      </c>
      <c r="F32" s="115">
        <v>51.756665806694201</v>
      </c>
      <c r="G32" s="115">
        <v>4.3324840602048997</v>
      </c>
      <c r="I32" s="138"/>
      <c r="J32" s="138"/>
      <c r="K32" s="138"/>
      <c r="L32" s="138"/>
      <c r="M32" s="138"/>
      <c r="N32" s="138"/>
    </row>
    <row r="33" spans="1:14" x14ac:dyDescent="0.25">
      <c r="A33" s="96" t="s">
        <v>8</v>
      </c>
      <c r="B33" s="115">
        <v>-1006.9589942950633</v>
      </c>
      <c r="C33" s="116">
        <v>-176.1423390643287</v>
      </c>
      <c r="D33" s="116">
        <v>-455.21622619488647</v>
      </c>
      <c r="E33" s="115">
        <v>-3.120977806595</v>
      </c>
      <c r="F33" s="115">
        <v>-5.3193861082521998</v>
      </c>
      <c r="G33" s="115">
        <v>-5.6387630090103</v>
      </c>
      <c r="I33" s="138"/>
      <c r="J33" s="138"/>
      <c r="K33" s="138"/>
      <c r="L33" s="138"/>
      <c r="M33" s="138"/>
      <c r="N33" s="138"/>
    </row>
    <row r="34" spans="1:14" ht="13.8" x14ac:dyDescent="0.25">
      <c r="A34" s="97" t="s">
        <v>9</v>
      </c>
      <c r="B34" s="114">
        <v>3105.975562510062</v>
      </c>
      <c r="C34" s="114">
        <v>1856.7076120157731</v>
      </c>
      <c r="D34" s="114">
        <v>972.36728991293171</v>
      </c>
      <c r="E34" s="114">
        <v>423.32833684697738</v>
      </c>
      <c r="F34" s="114">
        <v>1207.3043402125077</v>
      </c>
      <c r="G34" s="114">
        <v>208.79403901807126</v>
      </c>
      <c r="I34" s="138"/>
      <c r="J34" s="138"/>
      <c r="K34" s="138"/>
      <c r="L34" s="138"/>
      <c r="M34" s="138"/>
      <c r="N34" s="138"/>
    </row>
    <row r="36" spans="1:14" ht="13.8" x14ac:dyDescent="0.3">
      <c r="A36" s="50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3"/>
  <sheetViews>
    <sheetView showGridLines="0" topLeftCell="A7" zoomScale="90" zoomScaleNormal="90" workbookViewId="0">
      <selection activeCell="J28" sqref="J28"/>
    </sheetView>
  </sheetViews>
  <sheetFormatPr baseColWidth="10" defaultColWidth="11.33203125" defaultRowHeight="13.8" x14ac:dyDescent="0.3"/>
  <cols>
    <col min="1" max="1" width="50.44140625" style="3" bestFit="1" customWidth="1"/>
    <col min="2" max="3" width="15.109375" style="3" customWidth="1"/>
    <col min="4" max="4" width="11.33203125" style="3"/>
    <col min="5" max="5" width="12.33203125" style="3" customWidth="1"/>
    <col min="6" max="16384" width="11.33203125" style="3"/>
  </cols>
  <sheetData>
    <row r="2" spans="1:12" ht="12.75" customHeight="1" x14ac:dyDescent="0.3"/>
    <row r="3" spans="1:12" ht="12.75" customHeight="1" x14ac:dyDescent="0.3"/>
    <row r="4" spans="1:12" ht="12.75" customHeight="1" x14ac:dyDescent="0.3"/>
    <row r="5" spans="1:12" ht="18" x14ac:dyDescent="0.35">
      <c r="B5" s="22" t="s">
        <v>34</v>
      </c>
      <c r="D5" s="23"/>
    </row>
    <row r="6" spans="1:12" ht="18" x14ac:dyDescent="0.35">
      <c r="B6" s="22">
        <f>+Balance!A6</f>
        <v>45473</v>
      </c>
      <c r="C6" s="24"/>
      <c r="D6" s="24"/>
    </row>
    <row r="7" spans="1:12" ht="18" x14ac:dyDescent="0.35">
      <c r="B7" s="22" t="s">
        <v>37</v>
      </c>
      <c r="C7" s="25"/>
      <c r="D7" s="25"/>
    </row>
    <row r="8" spans="1:12" ht="14.4" thickBot="1" x14ac:dyDescent="0.35">
      <c r="D8" s="16" t="s">
        <v>71</v>
      </c>
    </row>
    <row r="9" spans="1:12" ht="29.25" customHeight="1" thickBot="1" x14ac:dyDescent="0.35">
      <c r="A9" s="99"/>
      <c r="B9" s="100" t="str">
        <f>+PyG!B10</f>
        <v>Junio
2024</v>
      </c>
      <c r="C9" s="100" t="str">
        <f>+PyG!C10</f>
        <v>Junio
2023</v>
      </c>
      <c r="D9" s="101" t="s">
        <v>15</v>
      </c>
    </row>
    <row r="10" spans="1:12" ht="14.4" x14ac:dyDescent="0.3">
      <c r="A10" s="123" t="s">
        <v>25</v>
      </c>
      <c r="B10" s="128">
        <v>4133.9149596192819</v>
      </c>
      <c r="C10" s="128">
        <v>2520.6774319229862</v>
      </c>
      <c r="D10" s="128">
        <f>+B10-C10</f>
        <v>1613.2375276962957</v>
      </c>
      <c r="F10" s="139"/>
      <c r="G10" s="139"/>
      <c r="H10" s="139"/>
      <c r="I10"/>
      <c r="J10"/>
      <c r="K10"/>
      <c r="L10"/>
    </row>
    <row r="11" spans="1:12" ht="14.4" x14ac:dyDescent="0.3">
      <c r="A11" s="123" t="s">
        <v>123</v>
      </c>
      <c r="B11" s="128">
        <v>2754.4194512255312</v>
      </c>
      <c r="C11" s="128">
        <v>2649.6849584504639</v>
      </c>
      <c r="D11" s="128">
        <f t="shared" ref="D11:D18" si="0">+B11-C11</f>
        <v>104.73449277506734</v>
      </c>
      <c r="F11" s="139"/>
      <c r="G11" s="139"/>
      <c r="H11" s="139"/>
      <c r="I11"/>
      <c r="J11"/>
      <c r="K11"/>
      <c r="L11"/>
    </row>
    <row r="12" spans="1:12" ht="14.4" x14ac:dyDescent="0.3">
      <c r="A12" s="123" t="s">
        <v>124</v>
      </c>
      <c r="B12" s="128">
        <v>-1.1368135067493002</v>
      </c>
      <c r="C12" s="128">
        <v>5.6329290165097996</v>
      </c>
      <c r="D12" s="128">
        <f t="shared" si="0"/>
        <v>-6.7697425232591</v>
      </c>
      <c r="F12" s="139"/>
      <c r="G12" s="139"/>
      <c r="H12" s="139"/>
      <c r="I12"/>
      <c r="J12"/>
      <c r="K12"/>
      <c r="L12"/>
    </row>
    <row r="13" spans="1:12" ht="14.4" x14ac:dyDescent="0.3">
      <c r="A13" s="123" t="s">
        <v>125</v>
      </c>
      <c r="B13" s="128">
        <v>95</v>
      </c>
      <c r="C13" s="128">
        <v>84</v>
      </c>
      <c r="D13" s="128">
        <f t="shared" si="0"/>
        <v>11</v>
      </c>
      <c r="F13" s="139"/>
      <c r="G13" s="139"/>
      <c r="H13" s="139"/>
      <c r="I13"/>
      <c r="J13"/>
      <c r="K13"/>
      <c r="L13"/>
    </row>
    <row r="14" spans="1:12" ht="14.4" x14ac:dyDescent="0.3">
      <c r="A14" s="123" t="s">
        <v>150</v>
      </c>
      <c r="B14" s="128">
        <v>269.03355220799898</v>
      </c>
      <c r="C14" s="128">
        <v>241.23885764888223</v>
      </c>
      <c r="D14" s="128">
        <f t="shared" si="0"/>
        <v>27.794694559116749</v>
      </c>
      <c r="F14" s="139"/>
      <c r="G14" s="139"/>
      <c r="H14" s="139"/>
      <c r="I14"/>
      <c r="J14"/>
      <c r="K14"/>
      <c r="L14"/>
    </row>
    <row r="15" spans="1:12" ht="14.4" x14ac:dyDescent="0.3">
      <c r="A15" s="123" t="s">
        <v>126</v>
      </c>
      <c r="B15" s="128">
        <v>35.49</v>
      </c>
      <c r="C15" s="128">
        <v>175.25200000000001</v>
      </c>
      <c r="D15" s="128">
        <f t="shared" si="0"/>
        <v>-139.762</v>
      </c>
      <c r="F15" s="139"/>
      <c r="G15" s="139"/>
      <c r="H15" s="139"/>
      <c r="I15"/>
      <c r="J15"/>
      <c r="K15"/>
      <c r="L15"/>
    </row>
    <row r="16" spans="1:12" ht="14.4" x14ac:dyDescent="0.3">
      <c r="A16" s="123" t="s">
        <v>127</v>
      </c>
      <c r="B16" s="128">
        <v>17</v>
      </c>
      <c r="C16" s="128">
        <v>13</v>
      </c>
      <c r="D16" s="128">
        <f t="shared" si="0"/>
        <v>4</v>
      </c>
      <c r="F16" s="139"/>
      <c r="G16" s="139"/>
      <c r="H16" s="139"/>
      <c r="I16"/>
      <c r="J16"/>
      <c r="K16"/>
      <c r="L16"/>
    </row>
    <row r="17" spans="1:12" ht="14.4" x14ac:dyDescent="0.3">
      <c r="A17" s="123" t="s">
        <v>128</v>
      </c>
      <c r="B17" s="128">
        <v>-43</v>
      </c>
      <c r="C17" s="128">
        <v>-40.746000000000002</v>
      </c>
      <c r="D17" s="128">
        <f t="shared" si="0"/>
        <v>-2.2539999999999978</v>
      </c>
      <c r="F17" s="139"/>
      <c r="G17" s="139"/>
      <c r="H17" s="139"/>
      <c r="I17"/>
      <c r="J17"/>
      <c r="K17"/>
      <c r="L17"/>
    </row>
    <row r="18" spans="1:12" ht="14.4" x14ac:dyDescent="0.3">
      <c r="A18" s="123" t="s">
        <v>131</v>
      </c>
      <c r="B18" s="128">
        <v>-1336</v>
      </c>
      <c r="C18" s="128">
        <v>81.914000000000001</v>
      </c>
      <c r="D18" s="128">
        <f t="shared" si="0"/>
        <v>-1417.914</v>
      </c>
      <c r="F18" s="139"/>
      <c r="G18" s="139"/>
      <c r="H18" s="139"/>
      <c r="I18"/>
      <c r="J18"/>
      <c r="K18"/>
      <c r="L18"/>
    </row>
    <row r="19" spans="1:12" x14ac:dyDescent="0.3">
      <c r="A19" s="124" t="s">
        <v>151</v>
      </c>
      <c r="B19" s="129">
        <v>5924.7211495460615</v>
      </c>
      <c r="C19" s="129">
        <v>5730.6541770388412</v>
      </c>
      <c r="D19" s="129">
        <f>+B19-C19</f>
        <v>194.06697250722027</v>
      </c>
      <c r="F19" s="139"/>
      <c r="G19" s="139"/>
      <c r="H19" s="139"/>
      <c r="I19"/>
      <c r="J19"/>
      <c r="K19"/>
      <c r="L19"/>
    </row>
    <row r="20" spans="1:12" x14ac:dyDescent="0.3">
      <c r="A20" s="125"/>
      <c r="B20" s="125"/>
      <c r="C20" s="125"/>
      <c r="D20" s="125"/>
      <c r="F20" s="139"/>
      <c r="G20" s="139"/>
      <c r="H20" s="139"/>
      <c r="I20"/>
      <c r="J20"/>
      <c r="K20"/>
      <c r="L20"/>
    </row>
    <row r="21" spans="1:12" ht="14.4" x14ac:dyDescent="0.3">
      <c r="A21" s="123" t="s">
        <v>86</v>
      </c>
      <c r="B21" s="128">
        <v>-459</v>
      </c>
      <c r="C21" s="128">
        <v>-267</v>
      </c>
      <c r="D21" s="128">
        <f>+B21-C21</f>
        <v>-192</v>
      </c>
      <c r="F21" s="139"/>
      <c r="G21" s="139"/>
      <c r="H21" s="139"/>
      <c r="I21"/>
      <c r="J21"/>
      <c r="K21"/>
      <c r="L21"/>
    </row>
    <row r="22" spans="1:12" ht="14.4" x14ac:dyDescent="0.3">
      <c r="A22" s="126" t="s">
        <v>39</v>
      </c>
      <c r="B22" s="130">
        <v>-736</v>
      </c>
      <c r="C22" s="130">
        <v>-5443.8</v>
      </c>
      <c r="D22" s="128">
        <f t="shared" ref="D22:D29" si="1">+B22-C22</f>
        <v>4707.8</v>
      </c>
      <c r="F22" s="139"/>
      <c r="G22" s="139"/>
      <c r="H22" s="139"/>
      <c r="I22"/>
      <c r="J22"/>
      <c r="K22"/>
      <c r="L22"/>
    </row>
    <row r="23" spans="1:12" ht="14.4" x14ac:dyDescent="0.3">
      <c r="A23" s="127" t="s">
        <v>135</v>
      </c>
      <c r="B23" s="128">
        <v>-5276</v>
      </c>
      <c r="C23" s="128">
        <v>-4555</v>
      </c>
      <c r="D23" s="128">
        <f t="shared" si="1"/>
        <v>-721</v>
      </c>
      <c r="F23" s="139"/>
      <c r="G23" s="139"/>
      <c r="H23" s="139"/>
      <c r="I23"/>
      <c r="J23"/>
      <c r="K23"/>
      <c r="L23"/>
    </row>
    <row r="24" spans="1:12" ht="14.4" x14ac:dyDescent="0.3">
      <c r="A24" s="127" t="s">
        <v>152</v>
      </c>
      <c r="B24" s="128">
        <v>5437</v>
      </c>
      <c r="C24" s="128">
        <v>0</v>
      </c>
      <c r="D24" s="128">
        <f t="shared" si="1"/>
        <v>5437</v>
      </c>
      <c r="F24" s="139"/>
      <c r="G24" s="139"/>
      <c r="H24" s="139"/>
      <c r="I24"/>
      <c r="J24"/>
      <c r="K24"/>
      <c r="L24"/>
    </row>
    <row r="25" spans="1:12" ht="14.4" x14ac:dyDescent="0.3">
      <c r="A25" s="127" t="s">
        <v>136</v>
      </c>
      <c r="B25" s="128">
        <v>-897</v>
      </c>
      <c r="C25" s="128">
        <v>-888.8</v>
      </c>
      <c r="D25" s="128">
        <f t="shared" si="1"/>
        <v>-8.2000000000000455</v>
      </c>
      <c r="F25" s="139"/>
      <c r="G25" s="139"/>
      <c r="H25" s="139"/>
      <c r="I25"/>
      <c r="J25"/>
      <c r="K25"/>
      <c r="L25"/>
    </row>
    <row r="26" spans="1:12" ht="14.4" x14ac:dyDescent="0.3">
      <c r="A26" s="127" t="s">
        <v>153</v>
      </c>
      <c r="B26" s="128">
        <v>0</v>
      </c>
      <c r="C26" s="128">
        <v>0</v>
      </c>
      <c r="D26" s="128">
        <f t="shared" si="1"/>
        <v>0</v>
      </c>
      <c r="F26" s="139"/>
      <c r="G26" s="139"/>
      <c r="H26" s="139"/>
      <c r="I26"/>
      <c r="J26"/>
      <c r="K26"/>
      <c r="L26"/>
    </row>
    <row r="27" spans="1:12" ht="14.4" x14ac:dyDescent="0.3">
      <c r="A27" s="123" t="s">
        <v>133</v>
      </c>
      <c r="B27" s="128">
        <v>100</v>
      </c>
      <c r="C27" s="128">
        <v>203.6</v>
      </c>
      <c r="D27" s="128">
        <f t="shared" si="1"/>
        <v>-103.6</v>
      </c>
      <c r="F27" s="139"/>
      <c r="G27" s="139"/>
      <c r="H27" s="139"/>
      <c r="I27"/>
      <c r="J27"/>
      <c r="K27"/>
      <c r="L27"/>
    </row>
    <row r="28" spans="1:12" ht="14.4" x14ac:dyDescent="0.3">
      <c r="A28" s="123" t="s">
        <v>35</v>
      </c>
      <c r="B28" s="128">
        <v>-44</v>
      </c>
      <c r="C28" s="128">
        <v>-155</v>
      </c>
      <c r="D28" s="128">
        <f t="shared" si="1"/>
        <v>111</v>
      </c>
      <c r="F28" s="139"/>
      <c r="G28" s="139"/>
      <c r="H28" s="139"/>
      <c r="I28"/>
      <c r="J28"/>
      <c r="K28"/>
      <c r="L28"/>
    </row>
    <row r="29" spans="1:12" ht="14.4" x14ac:dyDescent="0.3">
      <c r="A29" s="123" t="s">
        <v>87</v>
      </c>
      <c r="B29" s="128">
        <v>-2106.7271495460564</v>
      </c>
      <c r="C29" s="128">
        <v>-1609.5891770388414</v>
      </c>
      <c r="D29" s="128">
        <f t="shared" si="1"/>
        <v>-497.13797250721495</v>
      </c>
      <c r="F29" s="139"/>
      <c r="G29" s="139"/>
      <c r="H29" s="139"/>
      <c r="I29"/>
      <c r="J29"/>
      <c r="K29"/>
      <c r="L29"/>
    </row>
    <row r="30" spans="1:12" x14ac:dyDescent="0.3">
      <c r="A30" s="124" t="s">
        <v>74</v>
      </c>
      <c r="B30" s="129">
        <f>+B19+SUM(B21,B22,B27:B29)</f>
        <v>2678.9940000000051</v>
      </c>
      <c r="C30" s="129">
        <f>+C19+SUM(C21,C22,C27:C29)</f>
        <v>-1541.1350000000002</v>
      </c>
      <c r="D30" s="129">
        <f>+B30-C30</f>
        <v>4220.1290000000054</v>
      </c>
      <c r="F30" s="139"/>
      <c r="G30" s="139"/>
      <c r="H30" s="139"/>
      <c r="I30"/>
      <c r="J30"/>
      <c r="K30"/>
      <c r="L30"/>
    </row>
    <row r="31" spans="1:12" x14ac:dyDescent="0.3">
      <c r="A31"/>
      <c r="B31"/>
      <c r="C31"/>
      <c r="D31"/>
      <c r="F31"/>
      <c r="G31"/>
      <c r="H31"/>
      <c r="I31"/>
      <c r="J31"/>
      <c r="K31"/>
      <c r="L31"/>
    </row>
    <row r="32" spans="1:12" x14ac:dyDescent="0.3">
      <c r="A32"/>
      <c r="B32"/>
      <c r="C32"/>
      <c r="D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F33"/>
      <c r="G33"/>
      <c r="H33"/>
      <c r="I33"/>
      <c r="J33"/>
      <c r="K33"/>
      <c r="L33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Cuenta por Países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2013-02-12T12:03:51Z</cp:lastPrinted>
  <dcterms:created xsi:type="dcterms:W3CDTF">2008-07-23T13:57:08Z</dcterms:created>
  <dcterms:modified xsi:type="dcterms:W3CDTF">2024-07-23T09:17:08Z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2023-04-25T15:23:30Z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856773cd-c7f7-4b1b-9c6f-56a5f6b434f6</vt:lpwstr>
  </property>
  <property fmtid="{D5CDD505-2E9C-101B-9397-08002B2CF9AE}" pid="14" name="MSIP_Label_019c027e-33b7-45fc-a572-8ffa5d09ec36_ContentBits">
    <vt:lpwstr>2</vt:lpwstr>
  </property>
</Properties>
</file>